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ownloads\"/>
    </mc:Choice>
  </mc:AlternateContent>
  <bookViews>
    <workbookView xWindow="0" yWindow="0" windowWidth="28800" windowHeight="12360" firstSheet="9" activeTab="9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config" sheetId="22" r:id="rId10"/>
    <sheet name="เน้นภารกิจด้านวิจัย" sheetId="6" r:id="rId11"/>
    <sheet name="หน่วยงานกำหนด" sheetId="11" r:id="rId12"/>
    <sheet name="สรุป" sheetId="21" r:id="rId13"/>
    <sheet name="challeng" sheetId="23" r:id="rId14"/>
  </sheets>
  <externalReferences>
    <externalReference r:id="rId15"/>
  </externalReferences>
  <definedNames>
    <definedName name="_xlnm.Print_Titles" localSheetId="6">'คณบดี ผอ วิทยาลัย'!$1:$6</definedName>
    <definedName name="_xlnm.Print_Titles" localSheetId="10">เน้นภารกิจด้านวิจัย!$1:$6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1" l="1"/>
  <c r="M44" i="6"/>
  <c r="L46" i="6" l="1"/>
  <c r="M45" i="6"/>
  <c r="I13" i="11"/>
  <c r="D8" i="21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29" i="6"/>
  <c r="M26" i="6"/>
  <c r="M27" i="6"/>
  <c r="M25" i="6"/>
  <c r="M20" i="6"/>
  <c r="M21" i="6"/>
  <c r="M22" i="6"/>
  <c r="M23" i="6"/>
  <c r="M19" i="6"/>
  <c r="M14" i="6"/>
  <c r="M15" i="6"/>
  <c r="M16" i="6"/>
  <c r="M13" i="6"/>
  <c r="M8" i="6"/>
  <c r="M46" i="6" s="1"/>
  <c r="C6" i="21" s="1"/>
  <c r="H1" i="11"/>
  <c r="D1" i="11"/>
  <c r="J5" i="11"/>
  <c r="J6" i="11"/>
  <c r="J7" i="11"/>
  <c r="J8" i="11"/>
  <c r="J9" i="11"/>
  <c r="J10" i="11"/>
  <c r="J11" i="11"/>
  <c r="J12" i="11"/>
  <c r="J4" i="11"/>
  <c r="M9" i="6"/>
  <c r="M10" i="6"/>
  <c r="M11" i="6"/>
  <c r="L4" i="6"/>
  <c r="L3" i="6"/>
  <c r="H3" i="6"/>
  <c r="D4" i="6"/>
  <c r="D3" i="6"/>
  <c r="H4" i="6"/>
  <c r="J13" i="11" l="1"/>
  <c r="C7" i="21" s="1"/>
  <c r="E7" i="21" s="1"/>
  <c r="B14" i="21"/>
  <c r="B13" i="21"/>
  <c r="J15" i="18"/>
  <c r="J7" i="16"/>
  <c r="E8" i="21" l="1"/>
  <c r="D10" i="21" s="1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comments7.xml><?xml version="1.0" encoding="utf-8"?>
<comments xmlns="http://schemas.openxmlformats.org/spreadsheetml/2006/main">
  <authors>
    <author>tc={257E335F-C65F-2643-AC0F-F532FCFF0143}</author>
    <author>tc={813F9DD9-BEC3-334A-8425-DC10AF739744}</author>
    <author>Microsoft Office User</author>
  </authors>
  <commentList>
    <comment ref="F9" authorId="0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1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J41" authorId="2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ระดับมหาวิทยาลัย  
</t>
        </r>
        <r>
          <rPr>
            <sz val="10"/>
            <color rgb="FF000000"/>
            <rFont val="Tahoma"/>
            <family val="2"/>
            <charset val="222"/>
          </rPr>
          <t>**หน่วยงานผู้รับผิดชอบด้านนั้นๆได้รับงบประมาณเพิ่มขึ้นจากผลการวิจัยเหล่านี้</t>
        </r>
      </text>
    </comment>
  </commentList>
</comments>
</file>

<file path=xl/sharedStrings.xml><?xml version="1.0" encoding="utf-8"?>
<sst xmlns="http://schemas.openxmlformats.org/spreadsheetml/2006/main" count="1811" uniqueCount="741">
  <si>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</si>
  <si>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</si>
  <si>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</si>
  <si>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</si>
  <si>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</si>
  <si>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</si>
  <si>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</si>
  <si>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</si>
  <si>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</si>
  <si>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</si>
  <si>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</si>
  <si>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</si>
  <si>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</si>
  <si>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</si>
  <si>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</si>
  <si>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</si>
  <si>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</si>
  <si>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</si>
  <si>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</si>
  <si>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</si>
  <si>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</si>
  <si>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</si>
  <si>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</si>
  <si>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</si>
  <si>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</si>
  <si>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</si>
  <si>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</si>
  <si>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</si>
  <si>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</si>
  <si>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</si>
  <si>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</si>
  <si>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</si>
  <si>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</si>
  <si>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</si>
  <si>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</si>
  <si>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</si>
  <si>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</si>
  <si>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</si>
  <si>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</si>
  <si>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</si>
  <si>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</si>
  <si>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</si>
  <si>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</si>
  <si>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</si>
  <si>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</si>
  <si>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</si>
  <si>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</si>
  <si>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</si>
  <si>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</si>
  <si>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</si>
  <si>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</si>
  <si>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</si>
  <si>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</si>
  <si>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</si>
  <si>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</si>
  <si>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</si>
  <si>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</si>
  <si>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</si>
  <si>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</si>
  <si>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</si>
  <si>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</si>
  <si>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</si>
  <si>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</si>
  <si>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</si>
  <si>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</si>
  <si>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</si>
  <si>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</si>
  <si>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</si>
  <si>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</si>
  <si>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</si>
  <si>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</si>
  <si>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</si>
  <si>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</si>
  <si>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</si>
  <si>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</si>
  <si>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</si>
  <si>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</si>
  <si>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</si>
  <si>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</si>
  <si>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</si>
  <si>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</si>
  <si>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</si>
  <si>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</si>
  <si>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</si>
  <si>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</si>
  <si>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</si>
  <si>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</si>
  <si>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</si>
  <si>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</si>
  <si>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</si>
  <si>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</si>
  <si>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</si>
  <si>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</si>
  <si>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</si>
  <si>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</si>
  <si>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</si>
  <si>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</si>
  <si>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</si>
  <si>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</si>
  <si>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</si>
  <si>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</si>
  <si>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</si>
  <si>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</si>
  <si>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</si>
  <si>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</si>
  <si>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</si>
  <si>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</si>
  <si>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</si>
  <si>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</si>
  <si>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</si>
  <si>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</si>
  <si>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</si>
  <si>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</si>
  <si>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</si>
  <si>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</si>
  <si>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</si>
  <si>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</si>
  <si>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</si>
  <si>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</si>
  <si>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</si>
  <si>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</si>
  <si>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</si>
  <si>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</si>
  <si>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</si>
  <si>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</si>
  <si>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</si>
  <si>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</si>
  <si>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</si>
  <si>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</si>
  <si>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</si>
  <si>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</si>
  <si>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</si>
  <si>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</si>
  <si>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</si>
  <si>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</si>
  <si>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</si>
  <si>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</si>
  <si>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</si>
  <si>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</si>
  <si>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</si>
  <si>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</si>
  <si>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</si>
  <si>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</si>
  <si>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</si>
  <si>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</si>
  <si>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</si>
  <si>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</si>
  <si>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</si>
  <si>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</si>
  <si>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</si>
  <si>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</si>
  <si>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</si>
  <si>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</si>
  <si>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</si>
  <si>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</si>
  <si>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</si>
  <si>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</si>
  <si>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</si>
  <si>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</si>
  <si>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</si>
  <si>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</si>
  <si>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</si>
  <si>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</si>
  <si>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</si>
  <si>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</si>
  <si>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</si>
  <si>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</si>
  <si>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</si>
  <si>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</si>
  <si>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</si>
  <si>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</si>
  <si>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</si>
  <si>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</si>
  <si>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</si>
  <si>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</si>
  <si>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</si>
  <si>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</si>
  <si>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</si>
  <si>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</si>
  <si>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</si>
  <si>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</si>
  <si>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</si>
  <si>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</si>
  <si>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</si>
  <si>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</si>
  <si>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</si>
  <si>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</si>
  <si>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</si>
  <si>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</si>
  <si>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</si>
  <si>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</si>
  <si>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</si>
  <si>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</si>
  <si>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</si>
  <si>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</si>
  <si>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</si>
  <si>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</si>
  <si>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</si>
  <si>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</si>
  <si>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</si>
  <si>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</si>
  <si>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</si>
  <si>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</si>
  <si>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</si>
  <si>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</si>
  <si>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</si>
  <si>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</si>
  <si>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</si>
  <si>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</si>
  <si>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</si>
  <si>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</si>
  <si>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</si>
  <si>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</si>
  <si>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</si>
  <si>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</si>
  <si>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</si>
  <si>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</si>
  <si>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</si>
  <si>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</si>
  <si>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</si>
  <si>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</si>
  <si>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</si>
  <si>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</si>
  <si>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</si>
  <si>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</si>
  <si>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</si>
  <si>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</si>
  <si>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</si>
  <si>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</si>
  <si>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</si>
  <si>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</si>
  <si>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</si>
  <si>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</si>
  <si>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</si>
  <si>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</si>
  <si>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</si>
  <si>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</si>
  <si>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</si>
  <si>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</si>
  <si>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</si>
  <si>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</si>
  <si>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</si>
  <si>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</si>
  <si>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</si>
  <si>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</si>
  <si>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</si>
  <si>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</si>
  <si>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</si>
  <si>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</si>
  <si>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</si>
  <si>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</si>
  <si>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</si>
  <si>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</si>
  <si>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</si>
  <si>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</si>
  <si>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</si>
  <si>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</si>
  <si>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</si>
  <si>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</si>
  <si>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</si>
  <si>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</si>
  <si>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</si>
  <si>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</si>
  <si>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</si>
  <si>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</si>
  <si>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</si>
  <si>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</si>
  <si>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</si>
  <si>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</si>
  <si>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</si>
  <si>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</si>
  <si>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</si>
  <si>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</si>
  <si>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</si>
  <si>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</si>
  <si>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</si>
  <si>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</si>
  <si>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</si>
  <si>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</si>
  <si>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</si>
  <si>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</si>
  <si>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</si>
  <si>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</si>
  <si>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</si>
  <si>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</si>
  <si>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</si>
  <si>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</si>
  <si>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</si>
  <si>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</si>
  <si>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Q1-Q4
</t>
  </si>
  <si>
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</si>
  <si>
    <t>มีผลงานฯ และนำผลงานฯ ไปเผยแพร่ระดับภาค</t>
  </si>
  <si>
    <t>มีผลงานฯ และนำผลงานฯไปเผยแพร่ระดับชาติ</t>
  </si>
  <si>
    <t>มีผลงานฯ และนำไปใช้ประโยชน์ ยกระดับชุมชน/สังคม หรือนำผลงานฯไปเผยแพร่ระดับนานาชาติ(ใช้ได้ 2 รอบการประเมิน)</t>
  </si>
  <si>
    <t>มีผลงานฯและได้รับรางวัลระดับชาติ/นานาชาติหรือนำไปใช้ประโยชน์ในเชิงพาณิชย์  (ใช้ได้ 2 รอบการประเมิน)</t>
  </si>
  <si>
    <t xml:space="preserve">3.1.1 งบประมาณบริการวิชาการที่ก่อให้เกิดรายได้ </t>
  </si>
  <si>
    <t>มหาวิทยาลัยต้องดำเนินการออกระเบียบเพื่อให้สามารถจัดเก็บรายได้จากการที่บุคลากรไปเป็นวิทยากร **เนื่่องจากใช้เวลาราชการ</t>
  </si>
  <si>
    <t xml:space="preserve">3.1 ภารกิจงานบริการวิชาการ </t>
  </si>
  <si>
    <t xml:space="preserve">3.2 ภารกิจงานทำนุบำรุง อนุรักษ์ศิลปวัฒนธรรมและสิ่งแวดล้อม  </t>
  </si>
  <si>
    <t xml:space="preserve">3.2.1 ผลงานนวัตกรรมที่ใช้ประโยชน์ในการพัฒนาองค์กรตามองค์ประกอบ Green campus </t>
  </si>
  <si>
    <t xml:space="preserve">3.2.2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</si>
  <si>
    <t xml:space="preserve">3.2.3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</si>
  <si>
    <t>3.3.16 งานที่ได้รับการแต่งตั้งตามคำสั่งของมหาวิทยาลัย/วิทยาเขต ซึ่งมีผลกระทบระดับมหาวิทยาลัย</t>
  </si>
  <si>
    <t>มีตำรา/หนังสือ ทื่ผลิตขึ้นเองที่
ยังไม่สมบูรณ์</t>
  </si>
  <si>
    <t>หลักเกณฑ์ีที่ใช้อ้างอิงระดับ 2 คือประกาศมหาวิทยาลัยเทคโนโลยีราชมงคลศรีวิชัย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</si>
  <si>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หมายเหตุ</t>
  </si>
  <si>
    <t>เป็นกรรมการ 4 งานขึ้นไป</t>
  </si>
  <si>
    <t>ระดับค่าเป้าหมายที่ 5 กำหนดให้เป็นทั้ง impact ในพื้นที่ และ impact ระดับมหาวิทยาลัย  
**หน่วยงานผู้รับผิดชอบด้านนั้นๆได้รับงบประมาณเพิ่มขึ้นจากผลการวิจัยเหล่านี้</t>
  </si>
  <si>
    <t>ที่ประชุมให้อธิกาารบดีพิจารณาน้ำหนัก 2 ชุด</t>
  </si>
  <si>
    <t>มีแผน แต่ไม่ได้ระบุใน มคอ.3 หรือแผนพัฒนานักศึกษา หรือโครงการที่ได้รับอนุมติ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</si>
  <si>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</si>
  <si>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</si>
  <si>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3.1.2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(รายได้ที่วิทยากรได้รับจริง)</t>
  </si>
  <si>
    <t>3.1.3 การพัฒนาเทคโนโลยี/นวัตกรรมเพื่อพัฒนาความเป็นผู้ประกอบการ</t>
  </si>
  <si>
    <r>
      <t xml:space="preserve">3.3.3 </t>
    </r>
    <r>
      <rPr>
        <b/>
        <sz val="18"/>
        <color theme="1"/>
        <rFont val="TH SarabunPSK"/>
        <family val="2"/>
      </rPr>
      <t>หารายได้</t>
    </r>
    <r>
      <rPr>
        <sz val="18"/>
        <color theme="1"/>
        <rFont val="TH SarabunPSK"/>
        <family val="2"/>
      </rPr>
      <t xml:space="preserve">:การบริหารทรัพย์สิน ประเภทที่ดิน
</t>
    </r>
  </si>
  <si>
    <r>
      <t xml:space="preserve">3.3.5 </t>
    </r>
    <r>
      <rPr>
        <b/>
        <sz val="18"/>
        <color theme="1"/>
        <rFont val="TH SarabunPSK"/>
        <family val="2"/>
      </rPr>
      <t>ลดรายจ่าย:</t>
    </r>
    <r>
      <rPr>
        <sz val="18"/>
        <color theme="1"/>
        <rFont val="TH SarabunPSK"/>
        <family val="2"/>
      </rPr>
      <t xml:space="preserve"> ลดรายจ่ายดำเนินงาน (ค่าไฟฟ้า) เทียบกับรอบการประเมินที่ผ่านมา (ภาพรวมเชิงพื้นที่)</t>
    </r>
  </si>
  <si>
    <t>3.3.9 การไปพัฒนาตนเองที่มีผลกระทบกับมหาวิทยาลัย (Up-skill Re-skill)</t>
  </si>
  <si>
    <t>3.3.10 อาจารย์เข้าร่วมการพัฒนาหลักสูตรร่วมกับภาคธุรกิจหรือภาคอุตสาหกรรม หรือต่างประเทศ(degree )</t>
  </si>
  <si>
    <t>3.3.11 อาจารย์เข้าร่วมการพัฒนาหลักสูตร 
(non degree) ที่ตอบสนองต่อความต้องการของผู้เรียน</t>
  </si>
  <si>
    <t>3.3.12 รายได้จากผลงานทรัพย์สินทางปัญญา ที่ได้รับอนุญาตให้ใช้สิทธิ์ Licencing</t>
  </si>
  <si>
    <t>3.3.13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</si>
  <si>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</si>
  <si>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</si>
  <si>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</si>
  <si>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</si>
  <si>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</si>
  <si>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</si>
  <si>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</si>
  <si>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มีสัดส่วนร่วมในโครงการวิจัยรวมกัน
ร้อยละ  
อ : 1-20
ผศ./รศ./ศ. : 1-40
</t>
  </si>
  <si>
    <t xml:space="preserve">มีสัดส่วนร่วมในโครงการวิจัยรวมกัน
ร้อยละ  
อ. 21-40
ผศ./รศ./ศ. : 41-60
</t>
  </si>
  <si>
    <t xml:space="preserve">มีสัดส่วนร่วมในโครงการวิจัยรวมกัน
ร้อยละ  
อ.41-60
ผศ./รศ./ศ. : 61-70
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</si>
  <si>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
ร้อยละ  
อ.61-80
ผศ./รศ./ศ. : 71-80
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</si>
  <si>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
ร้อยละ 80</t>
  </si>
  <si>
    <t xml:space="preserve">3.3.14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</t>
  </si>
  <si>
    <t>ด้านผลสัมฤทธิ์ของงานสายวิชาการที่มหาวิทยาลัยกำหนด</t>
  </si>
  <si>
    <t>3.00 - 3.49</t>
  </si>
  <si>
    <t>3.50 - 3.99</t>
  </si>
  <si>
    <t>น้อยกว่า 3.00</t>
  </si>
  <si>
    <t xml:space="preserve">1.2 การสร้างผู้ประกอบการ :
นวัตกรรมของผู้เรียนที่นำไปใช้ประโยชน์แก่ผู้ประกอบการ  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</si>
  <si>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</si>
  <si>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2.3 บทความทางวิชาการ ที่ได้รับการตีพิมพ์เผยแพร่ในระดับชาติหรือนานาชาติ หรือได้รับสิทธิบัตร/อนุสิทธิบัตร (ใช้่ได้สองรอบการประเมิน)</t>
  </si>
  <si>
    <t>*คำนวณตามสัดส่วนภาระ</t>
  </si>
  <si>
    <t xml:space="preserve">มากกว่า 40,000 บาท </t>
  </si>
  <si>
    <r>
      <t xml:space="preserve">3.1.4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ก่อให้เกิดรายได้</t>
    </r>
  </si>
  <si>
    <t>* มีระเบียบรองรับให้้สามารถเคลมได้ไม่เกิน 5 คน</t>
  </si>
  <si>
    <r>
      <t xml:space="preserve">3.1.5 มีส่วนร่วมในโครงการบริการวิชาการของหน่วยงานที่ต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ไม่ก่อให้เกิดรายได้</t>
    </r>
    <r>
      <rPr>
        <b/>
        <sz val="18"/>
        <color theme="1"/>
        <rFont val="TH SarabunPSK"/>
        <family val="2"/>
      </rPr>
      <t xml:space="preserve"> </t>
    </r>
  </si>
  <si>
    <t>3.3.1 การแลกเปลี่ยนความรู้/แก้ปัญหาให้กับภาคธุรกิจหรือภาคอุตสาหกรรม</t>
  </si>
  <si>
    <r>
      <t xml:space="preserve">3.3.4 </t>
    </r>
    <r>
      <rPr>
        <b/>
        <sz val="18"/>
        <color theme="1"/>
        <rFont val="TH SarabunPSK"/>
        <family val="2"/>
      </rPr>
      <t>หารายได้:</t>
    </r>
    <r>
      <rPr>
        <sz val="18"/>
        <color theme="1"/>
        <rFont val="TH SarabunPSK"/>
        <family val="2"/>
      </rPr>
      <t xml:space="preserve"> การบริหารทรัพย์สิน เช่น
อาคาร ห้องประชุม ห้องปฏิบัติการ ครุภัณฑ์</t>
    </r>
  </si>
  <si>
    <t>สำนักพิมพ์ซึ่งมีกองบรรณาธิการรับเรื่องในการตีพิมพ์หนังสือ/ตำรา</t>
  </si>
  <si>
    <t xml:space="preserve">อยู่ระหว่างผู้ทรงคุณวุฒิของกองบรรณาธิการของสำนักพิมพ์ ดำเนินการประเมิน
</t>
  </si>
  <si>
    <t>เป็นคณะกรรมการที่แต่งตั้งโดยมหาวิทยาลัย</t>
  </si>
  <si>
    <t>นำเข้าข้อมูลหน่วยงานเข้าระบบฐานข้อมูล</t>
  </si>
  <si>
    <t>มหาวิทยาลัยถูกจัดลำดับอยู่ในฐานข้อมูล THE</t>
  </si>
  <si>
    <t>การจัดลำดับในฐานข้อมูล THE มีค่าเพิ่มขึ้นจากปีที่ผ่านมา</t>
  </si>
  <si>
    <t>มีการลงทะเบียนในระบบ THE</t>
  </si>
  <si>
    <t>3.3 ภารกิจเชิงรุกที่ตอบสนองยุทธศาสตร์</t>
  </si>
  <si>
    <t>มีหนังสือหรือตำราที่ได้รับการตีพิมพ์จากสำนักพิมพ์ (มีกองบรรณาธิการ)</t>
  </si>
  <si>
    <t>1 - 50,000 บาท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</si>
  <si>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</si>
  <si>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</si>
  <si>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</si>
  <si>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</si>
  <si>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</si>
  <si>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</si>
  <si>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</si>
  <si>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</si>
  <si>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</si>
  <si>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</si>
  <si>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</si>
  <si>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</si>
  <si>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</si>
  <si>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</si>
  <si>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</si>
  <si>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</si>
  <si>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</si>
  <si>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</si>
  <si>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</si>
  <si>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</si>
  <si>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</si>
  <si>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</si>
  <si>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</si>
  <si>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</si>
  <si>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</si>
  <si>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</si>
  <si>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</si>
  <si>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</si>
  <si>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</si>
  <si>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</si>
  <si>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</si>
  <si>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</si>
  <si>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</si>
  <si>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</si>
  <si>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</si>
  <si>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</si>
  <si>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</si>
  <si>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</si>
  <si>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</si>
  <si>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</si>
  <si>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</si>
  <si>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</si>
  <si>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</si>
  <si>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</si>
  <si>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</si>
  <si>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</si>
  <si>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</si>
  <si>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</si>
  <si>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</si>
  <si>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</si>
  <si>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</si>
  <si>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</si>
  <si>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</si>
  <si>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</si>
  <si>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</si>
  <si>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</si>
  <si>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</si>
  <si>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</si>
  <si>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</si>
  <si>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</si>
  <si>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</si>
  <si>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</si>
  <si>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</si>
  <si>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</si>
  <si>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</si>
  <si>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</si>
  <si>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</si>
  <si>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</si>
  <si>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</si>
  <si>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</si>
  <si>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</si>
  <si>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</si>
  <si>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</si>
  <si>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</si>
  <si>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</si>
  <si>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</si>
  <si>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</si>
  <si>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</si>
  <si>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</si>
  <si>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</si>
  <si>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</si>
  <si>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</si>
  <si>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</si>
  <si>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</si>
  <si>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</si>
  <si>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</si>
  <si>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</si>
  <si>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</si>
  <si>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</si>
  <si>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</si>
  <si>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</si>
  <si>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</si>
  <si>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</si>
  <si>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</si>
  <si>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</si>
  <si>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</si>
  <si>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</si>
  <si>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</si>
  <si>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</si>
  <si>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</si>
  <si>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</si>
  <si>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</si>
  <si>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</si>
  <si>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</si>
  <si>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</si>
  <si>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</si>
  <si>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</si>
  <si>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</si>
  <si>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</si>
  <si>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</si>
  <si>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</si>
  <si>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</si>
  <si>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</si>
  <si>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</si>
  <si>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</si>
  <si>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</si>
  <si>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</si>
  <si>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</si>
  <si>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</si>
  <si>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</si>
  <si>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</si>
  <si>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</si>
  <si>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</si>
  <si>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</si>
  <si>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</si>
  <si>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</si>
  <si>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</si>
  <si>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</si>
  <si>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</si>
  <si>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</si>
  <si>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</si>
  <si>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</si>
  <si>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</si>
  <si>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</si>
  <si>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</si>
  <si>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</si>
  <si>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</si>
  <si>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</si>
  <si>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</si>
  <si>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</si>
  <si>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</si>
  <si>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</si>
  <si>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</si>
  <si>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</si>
  <si>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</si>
  <si>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</si>
  <si>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</si>
  <si>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</si>
  <si>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</si>
  <si>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</si>
  <si>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</si>
  <si>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</si>
  <si>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</si>
  <si>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</si>
  <si>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</si>
  <si>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</si>
  <si>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</si>
  <si>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</si>
  <si>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</si>
  <si>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</si>
  <si>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</si>
  <si>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</si>
  <si>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</si>
  <si>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</si>
  <si>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</si>
  <si>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</si>
  <si>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</si>
  <si>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</si>
  <si>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</si>
  <si>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</si>
  <si>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</si>
  <si>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</si>
  <si>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</si>
  <si>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</si>
  <si>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</si>
  <si>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</si>
  <si>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</si>
  <si>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</si>
  <si>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</si>
  <si>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</si>
  <si>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</si>
  <si>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</si>
  <si>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</si>
  <si>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</si>
  <si>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</si>
  <si>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</si>
  <si>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</si>
  <si>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</si>
  <si>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</si>
  <si>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</si>
  <si>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</si>
  <si>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</si>
  <si>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</si>
  <si>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</si>
  <si>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</si>
  <si>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</si>
  <si>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</si>
  <si>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</si>
  <si>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</si>
  <si>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</si>
  <si>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</si>
  <si>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>ตั้งแต่ 45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</si>
  <si>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</si>
  <si>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</si>
  <si>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</si>
  <si>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</si>
  <si>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</si>
  <si>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</si>
  <si>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</si>
  <si>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</si>
  <si>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</si>
  <si>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</si>
  <si>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</si>
  <si>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</si>
  <si>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</si>
  <si>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</si>
  <si>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</si>
  <si>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</si>
  <si>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</si>
  <si>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</si>
  <si>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</si>
  <si>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</si>
  <si>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</si>
  <si>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</si>
  <si>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</si>
  <si>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</si>
  <si>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</si>
  <si>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</si>
  <si>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</si>
  <si>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</si>
  <si>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</si>
  <si>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</si>
  <si>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</si>
  <si>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</si>
  <si>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</si>
  <si>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</si>
  <si>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</si>
  <si>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</si>
  <si>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>1.1 ด้านการเรียนการสอน: 
ชั่วโมงการสอน (คำนวณโดยใช้สูตรภาระงานที่มหาวิทยาลัยกำหนด)</t>
  </si>
  <si>
    <t>นวัตกรรมที่ได้รับการรับรองที่นำไปใช้ยกระดับผู้ประกอบการ (ใช้ประเมินได้ 2 รอบการประเมิน)</t>
  </si>
  <si>
    <t xml:space="preserve">                                                ข้อตกลงและการประเมินผลการปฏิบัติราชการ</t>
  </si>
  <si>
    <t>เอกสารแนบท้าย 1</t>
  </si>
  <si>
    <t>การประเมินผลสัมฤทธิ์ของงาน</t>
  </si>
  <si>
    <t>รวมคะแนน</t>
  </si>
  <si>
    <t>ผลรวม ผลสัมฤทธิ์ของงานที่มหาวิทยาลัยกำหนด</t>
  </si>
  <si>
    <t>ผลรวม ผลสัมฤทธิ์ของงานที่หน่วยงานกำหนด</t>
  </si>
  <si>
    <t>รวมผลคะแนนผลประเมินองค์ประกอบ 1</t>
  </si>
  <si>
    <t>* (นำคะแนนในส่วนนี้ไปไว้ในส่วนที่ 2 องค์ประกอบที่ 1 ของแบบประเมินผลการปฏิบัติราชการ</t>
  </si>
  <si>
    <t xml:space="preserve">               ลายมือชื่อ......................................................................(ผู้รับการประเมิน)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</si>
  <si>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</si>
  <si>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</si>
  <si>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</si>
  <si>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</si>
  <si>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</si>
  <si>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</si>
  <si>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</si>
  <si>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</si>
  <si>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</si>
  <si>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</si>
  <si>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</si>
  <si>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</si>
  <si>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</si>
  <si>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</si>
  <si>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</si>
  <si>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</si>
  <si>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</si>
  <si>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</si>
  <si>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</si>
  <si>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</si>
  <si>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</si>
  <si>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</si>
  <si>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</si>
  <si>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</si>
  <si>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</si>
  <si>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อาจารย์ผู้สอนประจำสาขาฯ หรือรับผิดชอบ 2 งาน</t>
  </si>
  <si>
    <t>ผู้รับผิดชอบงานระดับสาขา หรือรับผิดชอบ 3 งาน</t>
  </si>
  <si>
    <t>หัวหน้างานระดับสาขา  หรือรับผิดชอบมากกว่า 3 งาน</t>
  </si>
  <si>
    <t>รองหัวหน้าสาขา/อาจารย์ผู้รับผิดชอบหลักสูตร/ผู้รับผิดชอบกลุ่มงานระดับคณะ/หัวหน้าหน่วยวิจัยระดับคณะ</t>
  </si>
  <si>
    <t>หัวหน้าสาขา/หัวหน้างานระดับคณะ/ประธานหลักสูตร/งานที่เกี่ยวข้องกับครุภัณฑ์ หรือสิ่งก่อสร้าง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</si>
  <si>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</si>
  <si>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</si>
  <si>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</si>
  <si>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</si>
  <si>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</si>
  <si>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</si>
  <si>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ID</t>
  </si>
  <si>
    <t>Value Name</t>
  </si>
  <si>
    <t>Value</t>
  </si>
  <si>
    <t>ชื่อคณะ</t>
  </si>
  <si>
    <t>คณะวิทยาศาสตร์และเทคโนโลยี</t>
  </si>
  <si>
    <t>ชื่อผู้รับการประเมิน</t>
  </si>
  <si>
    <t>นาย/นาง/นางสาว</t>
  </si>
  <si>
    <t>ตำแหน่งผู้รับการประเมิน</t>
  </si>
  <si>
    <t>ผู้ช่วยศาสตราจารย์</t>
  </si>
  <si>
    <t>สายงานผู้รับการประเมิน</t>
  </si>
  <si>
    <t>วิชาการ</t>
  </si>
  <si>
    <t>ชื่อผู้ประเมิน</t>
  </si>
  <si>
    <t>ผศ.สุธรรม  ชุมพร้อมญาติ</t>
  </si>
  <si>
    <t>ตำแหน่งผู้ประเมิน</t>
  </si>
  <si>
    <t>คณบดีคณะวิทยาศาสตร์และเทคโนโลยี</t>
  </si>
  <si>
    <t>สายงานผู้ประเมิน</t>
  </si>
  <si>
    <t>-</t>
  </si>
  <si>
    <t>ภาคการศึกษาที่</t>
  </si>
  <si>
    <t>ปีการศึกษา</t>
  </si>
  <si>
    <t>วันที่ ที่ระบุในแบบประเมิน</t>
  </si>
  <si>
    <t/>
  </si>
  <si>
    <t>ปีงบประมาณงานวิจัย</t>
  </si>
  <si>
    <t>ความหมายของ Sheet และวธีป้อนข้อมูล</t>
  </si>
  <si>
    <t>ลำดับที่</t>
  </si>
  <si>
    <t>ชื่อ Sheet</t>
  </si>
  <si>
    <t>ความหมายและวิธีการใส่ข้อมูล</t>
  </si>
  <si>
    <t>Config</t>
  </si>
  <si>
    <t>สำหรับใส่ค่าคงที่ของผู้รับประเมิน ให้พิมพ์ค่าในช่อง Value ตัวอักษรสีน้ำเงิน</t>
  </si>
  <si>
    <t>Eval_load</t>
  </si>
  <si>
    <t>สำหรับคำนวณภาระงานสอน ให้ใส่ข้อมูลในช่องที่มีพื้นหลังสีเหลือง</t>
  </si>
  <si>
    <t>Part1</t>
  </si>
  <si>
    <r>
      <t>ประเมินส่วนที่ 1 ในการใส่ข้อมูลให้พิมพ์แก้ไขตัวเลขที่เป็น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 xml:space="preserve"> และพิมพ์ข้อมูลในช่องผลปฏิบัติงานที่เป็นตัวอักษร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>เช่นเดียวกัน</t>
    </r>
  </si>
  <si>
    <t>Part2</t>
  </si>
  <si>
    <t>Summery</t>
  </si>
  <si>
    <t>สรุปคะแนน</t>
  </si>
  <si>
    <t>โหลดภาระงานสอนใช้เทอม</t>
  </si>
  <si>
    <t>คะแนนประเมินการสอนใช้เทอม</t>
  </si>
  <si>
    <t>งบประมาณงานวิจัย ใช้งบปี</t>
  </si>
  <si>
    <t>ตำแหน่ง/ระดับ</t>
  </si>
  <si>
    <t>สายงาน</t>
  </si>
  <si>
    <t xml:space="preserve"> ชื่อผู้ประเมิน</t>
  </si>
  <si>
    <t xml:space="preserve"> ชื่อผู้รับการประเมิน</t>
  </si>
  <si>
    <t>ค่าระดับเป้าหมายที่ 4 ให้ดูจากรายงานผล พร้อมรายงานผลจากสถานประกอบการ</t>
  </si>
  <si>
    <t>คะแนนจาก 90 % ได้</t>
  </si>
  <si>
    <t>คะแนน</t>
  </si>
  <si>
    <r>
      <t xml:space="preserve">2.ภารกิจด้านการวิจัย </t>
    </r>
    <r>
      <rPr>
        <b/>
        <sz val="18"/>
        <color rgb="FFFF0000"/>
        <rFont val="TH SarabunPSK"/>
        <family val="2"/>
      </rPr>
      <t>(ต้องประเมินทุกตัวชี้วัด โดยมีค่าน้ำหนักตัวชี้วัดรวม 30 %)</t>
    </r>
  </si>
  <si>
    <t>ด้านวิทยาศาสตร์ : ตั้งแต่ 40,000 - 59,999 บาท
ด้านสังคม :ตั้งแต่
20,000 - 29,999 บาท</t>
  </si>
  <si>
    <t>ด้านวิทยาศาสตร์ : ตั้งแต่ 60,000 - 79,999 บาท
ด้านสังคม :ตั้งแต่ 30,000 - 39,999 บาท</t>
  </si>
  <si>
    <t>ด้านวิทยาศาสตร์ : ตั้งแต่ 80,000 - 99,999 บาท
ด้านสังคม :ตั้งแต่ 40,000 - 49,999 บาท</t>
  </si>
  <si>
    <t>ด้านวิทยาศาสตร์ : ตั้งแต่ 100,000 - 119,999 บาท
ด้านสังคม :ตั้งแต่ 50,000 - 59,999 บาท</t>
  </si>
  <si>
    <t>ด้านวิทยาศาสตร์ : ตั้งแต่ 120,000 บาทขึ้นไป
ด้านสังคม :ตั้งแต่ 60,000 บาทขึ้นไป</t>
  </si>
  <si>
    <t>มีผลงานฯ และนำผลงานฯ ไปเผยแพร่ต่ำกว่าระดับภาค</t>
  </si>
  <si>
    <r>
      <t xml:space="preserve">3.ภารกิจยุทธศาสตร์ของมหาวิทยาลัย และภารกิจอื่น </t>
    </r>
    <r>
      <rPr>
        <b/>
        <sz val="18"/>
        <color rgb="FFFF0000"/>
        <rFont val="TH SarabunPSK"/>
        <family val="2"/>
      </rPr>
      <t>(เลือกประเมินอย่างน้อย 2 ข้อ โดยต้องกำหนดค่าน้ำหนักรวมให้เท่ากับ 8 %)</t>
    </r>
  </si>
  <si>
    <t>นำองค์ความรู้จากการแลกเปลี่ยนเรียนรู้มาแก้ไขปัญหา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</si>
  <si>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3.3.2 งบประมาณจากแหล่งทุนภายนอกสนับสนุนการสร้างผู้ประกอบการ/ธุรกิจใหม่ </t>
  </si>
  <si>
    <t xml:space="preserve">3.3.6 งานฟาร์มเพื่อหารายได้ (ใช้ได้้สองรอบการประเมิน)
</t>
  </si>
  <si>
    <t xml:space="preserve">3.3.7 งานฟาร์มเพื่อการศึกษา (ใช้ได้้สองรอบการประเมิน)
</t>
  </si>
  <si>
    <t xml:space="preserve">3.3.8 การเข้าสู่ตำแหน่งวิชาการ/ปรบคุณวุฒิปริญญาเอก
</t>
  </si>
  <si>
    <t>3.3.15 หนังสือหรือตำรา (ใช้ได้้สี่รอบการประเมิน)</t>
  </si>
  <si>
    <t>3.3.17 เป้าหมายการพัฒนาที่ยั่งยืน (Sutainable Development Goals:SDGs) ที่เป็นนโยบายของสภามหาวิทยาลัย/มหาวิทยาลัย (ใช้ได้ 2 รอบการประเมิน)</t>
  </si>
  <si>
    <t>แบบที่ 2 เน้นภารกิจด้านการวิจัย</t>
  </si>
  <si>
    <t>คำอธิบาย</t>
  </si>
  <si>
    <r>
      <t>1.ภารกิจด้านการจัดการศึกษา</t>
    </r>
    <r>
      <rPr>
        <b/>
        <sz val="18"/>
        <color rgb="FFFF0000"/>
        <rFont val="TH SarabunPSK"/>
        <family val="2"/>
      </rPr>
      <t xml:space="preserve"> (ต้องประเมินข้อ 1.1 และเลือกประเมินเพิ่มเติมอย่างน้อยให้มีน้ำหนักรวม 12 %)</t>
    </r>
  </si>
  <si>
    <t>มีต้นแบบ/ส่งประกวดแต่ไม่ได้รับรางวัล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</si>
  <si>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</si>
  <si>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</si>
  <si>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</si>
  <si>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</si>
  <si>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</si>
  <si>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>ได้รับรางวัลระดับมหาวิทยาลัย หรือระดับจังหวัด หรือต่ำกว่าระดับชาติ</t>
  </si>
  <si>
    <t>ยื่นจดนวัตกรรมหรือยื่นจดทรัพย์สินทางปัญญาของอาจารย์/ได้รับรางวัลตั้งแต่ระดับชาติขึ้นไป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</si>
  <si>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</si>
  <si>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</si>
  <si>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</si>
  <si>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</si>
  <si>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</si>
  <si>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</si>
  <si>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</si>
  <si>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</si>
  <si>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</si>
  <si>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</si>
  <si>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</si>
  <si>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</si>
  <si>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</si>
  <si>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</si>
  <si>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</si>
  <si>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</si>
  <si>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Challenge</t>
  </si>
  <si>
    <t>***ใช้  1 รอบการประเมิน***</t>
  </si>
  <si>
    <r>
      <t>บริการวิชาการที่ก่อให้เกิดรายได้ (นอกเหนือจากค่ายวิทย์)</t>
    </r>
    <r>
      <rPr>
        <sz val="26"/>
        <rFont val="TH SarabunPSK"/>
        <family val="2"/>
      </rPr>
      <t xml:space="preserve"> ต้องเป็นเงิน400,000/คน</t>
    </r>
  </si>
  <si>
    <t>สายวิทย์ทำเงินจากงานวิจัย 600,000 บาท สายสังคม 300,000 บาท (สัดส่วนจากงบวิจัยรวมกัน)</t>
  </si>
  <si>
    <t>นักศึกษาแรกเข้าเกินแผนตาม มคอ.2 ร้อยละ 20</t>
  </si>
  <si>
    <t xml:space="preserve">ตีพิมพ์ในวารสารนานาชาติ Q1 / 1 paper หรือ
ตีพิมพ์ในวารสารนานาชาติ Q2 / 2 paper หรือ
ตีพิมพ์ในวารสารนานาชาติ Q3,Q4 / 3 paper
first author  / corresponding author </t>
  </si>
  <si>
    <t>สร้างหลักสูตร ระยะสั้น อนุมัติโดยสภามหาวิทยาลัย</t>
  </si>
  <si>
    <r>
      <t xml:space="preserve">การเป็นผู้สอนมืออาชีพ  ต้องได้  3 ข้อ ใน 5 ข้อ
1.ผ่านหลักสูตรฝึกอบรม UKPSF
2.upskill / reskill เพิ่มคุณวุฒิที่สูงขึ้น
3.ตำแหน่งทางวิชาการที่สูงขึ้น
4.การฝังตัวในสถานประกอบการ
5.การแก้ไขปัญหาและเพิ่มขีดความสามารถการแข่งขันในภาคเอกชน </t>
    </r>
    <r>
      <rPr>
        <sz val="26"/>
        <color rgb="FFFF0000"/>
        <rFont val="TH SarabunPSK"/>
        <family val="2"/>
      </rPr>
      <t>(มีหลักฐานเชิงประจักษ์)</t>
    </r>
  </si>
  <si>
    <t>2568</t>
  </si>
  <si>
    <t>2/2568</t>
  </si>
  <si>
    <t>1 มีนาคม - 30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</si>
</sst>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_);_(* \(#,##0\);_(* &quot;-&quot;_);_(@_)"/>
    <numFmt numFmtId="188" formatCode="_-* #,##0.00_-;\-* #,##0.00_-;_-* &quot;-&quot;??_-;_-@"/>
    <numFmt numFmtId="189" formatCode="[$-107041E]d\ mmmm\ yyyy"/>
    <numFmt numFmtId="190" formatCode="_-* #,##0_-;\-* #,##0_-;_-* &quot;-&quot;??_-;_-@"/>
    <numFmt numFmtId="191" formatCode="m/yyyy"/>
  </numFmts>
  <fonts count="56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Angsana New"/>
      <family val="1"/>
    </font>
    <font>
      <sz val="11"/>
      <name val="Tahoma"/>
      <family val="2"/>
    </font>
    <font>
      <sz val="16"/>
      <color rgb="FF000000"/>
      <name val="Angsana New"/>
      <family val="1"/>
    </font>
    <font>
      <b/>
      <sz val="18"/>
      <color rgb="FF000000"/>
      <name val="Angsana New"/>
      <family val="1"/>
    </font>
    <font>
      <sz val="16"/>
      <color rgb="FFFF0000"/>
      <name val="Angsana New"/>
      <family val="1"/>
    </font>
    <font>
      <sz val="18"/>
      <name val="TH SarabunPSK"/>
      <family val="2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indexed="12"/>
      <name val="Angsana New"/>
      <family val="1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26"/>
      <color rgb="FFFF0000"/>
      <name val="TH SarabunPSK"/>
      <family val="2"/>
    </font>
    <font>
      <sz val="26"/>
      <color theme="1"/>
      <name val="TH SarabunPSK"/>
      <family val="2"/>
    </font>
    <font>
      <sz val="26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9" borderId="8" xfId="0" applyFont="1" applyFill="1" applyBorder="1"/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9" borderId="5" xfId="0" applyFont="1" applyFill="1" applyBorder="1"/>
    <xf numFmtId="0" fontId="1" fillId="9" borderId="6" xfId="0" applyFont="1" applyFill="1" applyBorder="1"/>
    <xf numFmtId="0" fontId="4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9" borderId="5" xfId="0" applyFont="1" applyFill="1" applyBorder="1" applyAlignment="1">
      <alignment horizontal="left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4" fillId="9" borderId="4" xfId="0" applyFont="1" applyFill="1" applyBorder="1"/>
    <xf numFmtId="0" fontId="1" fillId="8" borderId="14" xfId="0" applyFont="1" applyFill="1" applyBorder="1"/>
    <xf numFmtId="0" fontId="1" fillId="0" borderId="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8" fillId="12" borderId="4" xfId="0" applyFont="1" applyFill="1" applyBorder="1" applyAlignment="1">
      <alignment horizontal="center" vertical="top"/>
    </xf>
    <xf numFmtId="0" fontId="29" fillId="12" borderId="1" xfId="0" applyFont="1" applyFill="1" applyBorder="1" applyAlignment="1">
      <alignment vertical="top" wrapText="1"/>
    </xf>
    <xf numFmtId="0" fontId="28" fillId="1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 wrapText="1"/>
    </xf>
    <xf numFmtId="1" fontId="25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88" fontId="3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2" fillId="0" borderId="18" xfId="0" applyFont="1" applyBorder="1" applyAlignment="1">
      <alignment horizontal="left"/>
    </xf>
    <xf numFmtId="189" fontId="40" fillId="0" borderId="18" xfId="0" quotePrefix="1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91" fontId="42" fillId="0" borderId="0" xfId="0" applyNumberFormat="1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39" fillId="14" borderId="18" xfId="0" applyFont="1" applyFill="1" applyBorder="1" applyAlignment="1">
      <alignment horizontal="center"/>
    </xf>
    <xf numFmtId="0" fontId="39" fillId="14" borderId="18" xfId="0" applyFont="1" applyFill="1" applyBorder="1" applyAlignment="1">
      <alignment horizontal="left"/>
    </xf>
    <xf numFmtId="0" fontId="41" fillId="14" borderId="18" xfId="0" applyFont="1" applyFill="1" applyBorder="1" applyAlignment="1">
      <alignment horizontal="left"/>
    </xf>
    <xf numFmtId="17" fontId="42" fillId="0" borderId="18" xfId="0" quotePrefix="1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3" xfId="0" applyFont="1" applyBorder="1"/>
    <xf numFmtId="0" fontId="46" fillId="0" borderId="0" xfId="0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center"/>
      <protection locked="0"/>
    </xf>
    <xf numFmtId="2" fontId="47" fillId="0" borderId="0" xfId="0" applyNumberFormat="1" applyFont="1" applyProtection="1">
      <protection locked="0"/>
    </xf>
    <xf numFmtId="2" fontId="46" fillId="0" borderId="0" xfId="0" applyNumberFormat="1" applyFont="1" applyProtection="1">
      <protection locked="0"/>
    </xf>
    <xf numFmtId="2" fontId="46" fillId="0" borderId="0" xfId="0" applyNumberFormat="1" applyFont="1" applyAlignment="1" applyProtection="1">
      <alignment horizontal="right"/>
      <protection locked="0"/>
    </xf>
    <xf numFmtId="2" fontId="47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/>
    <xf numFmtId="2" fontId="30" fillId="0" borderId="0" xfId="0" applyNumberFormat="1" applyFont="1" applyProtection="1">
      <protection locked="0"/>
    </xf>
    <xf numFmtId="1" fontId="4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0" applyFont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 wrapText="1"/>
    </xf>
    <xf numFmtId="0" fontId="46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90" fontId="46" fillId="0" borderId="1" xfId="0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37" fillId="15" borderId="1" xfId="0" applyFont="1" applyFill="1" applyBorder="1" applyAlignment="1" applyProtection="1">
      <alignment vertical="center" wrapText="1"/>
      <protection locked="0"/>
    </xf>
    <xf numFmtId="0" fontId="37" fillId="15" borderId="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/>
    </xf>
    <xf numFmtId="0" fontId="52" fillId="7" borderId="1" xfId="0" applyFont="1" applyFill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 applyProtection="1">
      <alignment vertical="center" wrapText="1"/>
      <protection locked="0"/>
    </xf>
    <xf numFmtId="191" fontId="42" fillId="0" borderId="0" xfId="0" quotePrefix="1" applyNumberFormat="1" applyFont="1" applyAlignment="1">
      <alignment horizontal="center"/>
    </xf>
    <xf numFmtId="0" fontId="1" fillId="4" borderId="0" xfId="0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16" fillId="13" borderId="0" xfId="0" applyFont="1" applyFill="1" applyAlignment="1">
      <alignment horizontal="center" vertical="top"/>
    </xf>
    <xf numFmtId="0" fontId="31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3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8" fillId="12" borderId="5" xfId="0" applyFont="1" applyFill="1" applyBorder="1" applyAlignment="1">
      <alignment horizontal="left" vertical="top" wrapText="1"/>
    </xf>
    <xf numFmtId="0" fontId="28" fillId="12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4" fillId="6" borderId="1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9" borderId="4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Protection="1"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3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/>
    <xf numFmtId="0" fontId="34" fillId="0" borderId="0" xfId="0" applyFont="1" applyAlignment="1">
      <alignment horizontal="center" vertical="center"/>
    </xf>
    <xf numFmtId="0" fontId="0" fillId="0" borderId="0" xfId="0"/>
    <xf numFmtId="189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/>
    <xf numFmtId="0" fontId="33" fillId="0" borderId="19" xfId="0" applyFont="1" applyBorder="1"/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/Desktop/2564-2/1_AssistantProf-2-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Config"/>
      <sheetName val="Eval_Load "/>
      <sheetName val="Part1"/>
      <sheetName val="Part2"/>
      <sheetName val="Summary"/>
    </sheetNames>
    <sheetDataSet>
      <sheetData sheetId="0"/>
      <sheetData sheetId="1">
        <row r="3">
          <cell r="C3" t="str">
            <v>นาย/นาง/นางสาว</v>
          </cell>
        </row>
        <row r="12">
          <cell r="C12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9" dT="2022-08-14T06:55:03.67" personId="{4F485841-CE04-3D4C-97FB-D16623BEF0F9}" id="{FAC26088-9A6F-FB49-83DA-67CECF205F2F}">
    <text>ต้องผ่านแผนรวมระดับสาขา</text>
  </threadedComment>
  <threadedComment ref="B11" dT="2022-08-14T07:29:00.57" personId="{4F485841-CE04-3D4C-97FB-D16623BEF0F9}" id="{BEA3546B-0722-6B4D-898C-ACFEE97F1520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4" t="s">
        <v>46</v>
      </c>
      <c r="B1" s="234"/>
      <c r="C1" s="234"/>
      <c r="D1" s="234"/>
      <c r="E1" s="234"/>
      <c r="F1" s="234"/>
      <c r="G1" s="234"/>
      <c r="H1" s="234"/>
      <c r="I1" s="234"/>
    </row>
    <row r="2" spans="1:11" x14ac:dyDescent="0.35">
      <c r="A2" s="228" t="s">
        <v>45</v>
      </c>
      <c r="B2" s="228"/>
      <c r="C2" s="228"/>
      <c r="D2" s="228"/>
      <c r="E2" s="227" t="s">
        <v>44</v>
      </c>
      <c r="F2" s="227"/>
      <c r="G2" s="227"/>
      <c r="H2" s="227"/>
      <c r="I2" s="227"/>
      <c r="J2" s="228" t="s">
        <v>41</v>
      </c>
      <c r="K2" s="242" t="s">
        <v>78</v>
      </c>
    </row>
    <row r="3" spans="1:11" x14ac:dyDescent="0.35">
      <c r="A3" s="228"/>
      <c r="B3" s="228"/>
      <c r="C3" s="228"/>
      <c r="D3" s="228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8"/>
      <c r="K3" s="242"/>
    </row>
    <row r="4" spans="1:11" x14ac:dyDescent="0.35">
      <c r="A4" s="238" t="s">
        <v>116</v>
      </c>
      <c r="B4" s="238"/>
      <c r="C4" s="238"/>
      <c r="D4" s="238"/>
      <c r="E4" s="238"/>
      <c r="F4" s="238"/>
      <c r="G4" s="238"/>
      <c r="H4" s="238"/>
      <c r="I4" s="239"/>
      <c r="J4" s="34"/>
      <c r="K4" s="36"/>
    </row>
    <row r="5" spans="1:11" x14ac:dyDescent="0.35">
      <c r="B5" s="1" t="s">
        <v>5</v>
      </c>
      <c r="E5" s="235"/>
      <c r="F5" s="236"/>
      <c r="G5" s="236"/>
      <c r="H5" s="236"/>
      <c r="I5" s="237"/>
      <c r="J5" s="34"/>
      <c r="K5" s="36"/>
    </row>
    <row r="6" spans="1:11" ht="57.95" customHeight="1" x14ac:dyDescent="0.35">
      <c r="C6" s="223" t="s">
        <v>77</v>
      </c>
      <c r="D6" s="224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240" t="s">
        <v>6</v>
      </c>
      <c r="D7" s="241"/>
      <c r="E7" s="235"/>
      <c r="F7" s="236"/>
      <c r="G7" s="236"/>
      <c r="H7" s="236"/>
      <c r="I7" s="237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245" t="s">
        <v>10</v>
      </c>
      <c r="C12" s="245"/>
      <c r="D12" s="246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232" t="s">
        <v>52</v>
      </c>
      <c r="D13" s="233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221" t="s">
        <v>53</v>
      </c>
      <c r="D14" s="222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223" t="s">
        <v>54</v>
      </c>
      <c r="D15" s="224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221" t="s">
        <v>55</v>
      </c>
      <c r="D16" s="222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221" t="s">
        <v>56</v>
      </c>
      <c r="D17" s="222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223" t="s">
        <v>57</v>
      </c>
      <c r="D18" s="224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221" t="s">
        <v>58</v>
      </c>
      <c r="D19" s="222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221" t="s">
        <v>59</v>
      </c>
      <c r="C20" s="221"/>
      <c r="D20" s="221"/>
      <c r="E20" s="14"/>
      <c r="F20" s="15"/>
      <c r="G20" s="15"/>
      <c r="H20" s="14"/>
      <c r="I20" s="14"/>
      <c r="J20" s="13"/>
    </row>
    <row r="21" spans="1:11" x14ac:dyDescent="0.35">
      <c r="A21" s="251" t="s">
        <v>117</v>
      </c>
      <c r="B21" s="251"/>
      <c r="C21" s="251"/>
      <c r="D21" s="251"/>
      <c r="E21" s="251"/>
      <c r="F21" s="251"/>
      <c r="G21" s="251"/>
      <c r="H21" s="251"/>
      <c r="I21" s="251"/>
      <c r="J21" s="252"/>
      <c r="K21" s="36"/>
    </row>
    <row r="22" spans="1:11" ht="171" customHeight="1" x14ac:dyDescent="0.35">
      <c r="B22" s="223" t="s">
        <v>71</v>
      </c>
      <c r="C22" s="223"/>
      <c r="D22" s="224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226" t="s">
        <v>120</v>
      </c>
      <c r="C23" s="226"/>
      <c r="D23" s="226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223" t="s">
        <v>72</v>
      </c>
      <c r="C24" s="223"/>
      <c r="D24" s="223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225" t="s">
        <v>73</v>
      </c>
      <c r="C25" s="225"/>
      <c r="D25" s="225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251" t="s">
        <v>118</v>
      </c>
      <c r="B26" s="251"/>
      <c r="C26" s="251"/>
      <c r="D26" s="251"/>
      <c r="E26" s="251"/>
      <c r="F26" s="251"/>
      <c r="G26" s="251"/>
      <c r="H26" s="251"/>
      <c r="I26" s="251"/>
      <c r="J26" s="252"/>
      <c r="K26" s="36"/>
    </row>
    <row r="27" spans="1:11" ht="59.1" customHeight="1" x14ac:dyDescent="0.35">
      <c r="B27" s="225" t="s">
        <v>74</v>
      </c>
      <c r="C27" s="225"/>
      <c r="D27" s="247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243" t="s">
        <v>60</v>
      </c>
      <c r="C28" s="243"/>
      <c r="D28" s="244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248" t="s">
        <v>119</v>
      </c>
      <c r="B29" s="249"/>
      <c r="C29" s="249"/>
      <c r="D29" s="249"/>
      <c r="E29" s="249"/>
      <c r="F29" s="249"/>
      <c r="G29" s="249"/>
      <c r="H29" s="249"/>
      <c r="I29" s="250"/>
      <c r="J29" s="34"/>
      <c r="K29" s="35"/>
    </row>
    <row r="30" spans="1:11" s="9" customFormat="1" ht="111" customHeight="1" x14ac:dyDescent="0.35">
      <c r="B30" s="223" t="s">
        <v>70</v>
      </c>
      <c r="C30" s="223"/>
      <c r="D30" s="223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223" t="s">
        <v>75</v>
      </c>
      <c r="C31" s="223"/>
      <c r="D31" s="223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223" t="s">
        <v>76</v>
      </c>
      <c r="C32" s="223"/>
      <c r="D32" s="224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229"/>
      <c r="F33" s="230"/>
      <c r="G33" s="230"/>
      <c r="H33" s="230"/>
      <c r="I33" s="231"/>
      <c r="J33" s="32"/>
      <c r="K33" s="33"/>
    </row>
    <row r="34" spans="1:11" x14ac:dyDescent="0.35">
      <c r="C34" s="2" t="s">
        <v>18</v>
      </c>
      <c r="E34" s="229"/>
      <c r="F34" s="230"/>
      <c r="G34" s="230"/>
      <c r="H34" s="230"/>
      <c r="I34" s="231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225" t="s">
        <v>42</v>
      </c>
      <c r="D38" s="225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225" t="s">
        <v>3</v>
      </c>
      <c r="D39" s="225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225" t="s">
        <v>12</v>
      </c>
      <c r="D40" s="225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225" t="s">
        <v>4</v>
      </c>
      <c r="D41" s="225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225" t="s">
        <v>24</v>
      </c>
      <c r="D42" s="225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225" t="s">
        <v>43</v>
      </c>
      <c r="D43" s="225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225" t="s">
        <v>15</v>
      </c>
      <c r="D44" s="225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225" t="s">
        <v>14</v>
      </c>
      <c r="D46" s="225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225" t="s">
        <v>16</v>
      </c>
      <c r="D47" s="225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225" t="s">
        <v>20</v>
      </c>
      <c r="D48" s="225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225" t="s">
        <v>21</v>
      </c>
      <c r="D49" s="225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229"/>
      <c r="F50" s="230"/>
      <c r="G50" s="230"/>
      <c r="H50" s="230"/>
      <c r="I50" s="231"/>
      <c r="J50" s="32"/>
      <c r="K50" s="33"/>
    </row>
    <row r="51" spans="1:11" ht="83.1" customHeight="1" x14ac:dyDescent="0.35">
      <c r="B51" s="225" t="s">
        <v>23</v>
      </c>
      <c r="C51" s="225"/>
      <c r="D51" s="225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226" t="s">
        <v>25</v>
      </c>
      <c r="C54" s="226"/>
      <c r="D54" s="226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226" t="s">
        <v>27</v>
      </c>
      <c r="C56" s="226"/>
      <c r="D56" s="226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226" t="s">
        <v>30</v>
      </c>
      <c r="C59" s="226"/>
      <c r="D59" s="226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226" t="s">
        <v>31</v>
      </c>
      <c r="C60" s="226"/>
      <c r="D60" s="226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226" t="s">
        <v>32</v>
      </c>
      <c r="C61" s="226"/>
      <c r="D61" s="226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226" t="s">
        <v>34</v>
      </c>
      <c r="C63" s="226"/>
      <c r="D63" s="226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226" t="s">
        <v>35</v>
      </c>
      <c r="C64" s="226"/>
      <c r="D64" s="226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  <mergeCell ref="A1:I1"/>
    <mergeCell ref="J2:J3"/>
    <mergeCell ref="E5:I5"/>
    <mergeCell ref="E7:I7"/>
    <mergeCell ref="A4:I4"/>
    <mergeCell ref="C6:D6"/>
    <mergeCell ref="C7:D7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B51:D51"/>
    <mergeCell ref="B23:D23"/>
    <mergeCell ref="C39:D39"/>
    <mergeCell ref="C40:D40"/>
    <mergeCell ref="C41:D41"/>
    <mergeCell ref="C42:D42"/>
    <mergeCell ref="C43:D43"/>
    <mergeCell ref="C44:D44"/>
    <mergeCell ref="C19:D19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tabSelected="1" workbookViewId="0">
      <selection activeCell="C9" sqref="C9"/>
    </sheetView>
  </sheetViews>
  <sheetFormatPr defaultRowHeight="15" x14ac:dyDescent="0.2"/>
  <cols>
    <col min="2" max="2" width="26" customWidth="1"/>
    <col min="3" max="3" width="30.44140625" customWidth="1"/>
  </cols>
  <sheetData>
    <row r="1" spans="1:3" ht="21" x14ac:dyDescent="0.45">
      <c r="A1" s="141" t="s">
        <v>643</v>
      </c>
      <c r="B1" s="141" t="s">
        <v>644</v>
      </c>
      <c r="C1" s="141" t="s">
        <v>645</v>
      </c>
    </row>
    <row r="2" spans="1:3" ht="21" x14ac:dyDescent="0.45">
      <c r="A2" s="142">
        <v>1</v>
      </c>
      <c r="B2" s="143" t="s">
        <v>646</v>
      </c>
      <c r="C2" s="144" t="s">
        <v>647</v>
      </c>
    </row>
    <row r="3" spans="1:3" ht="21" x14ac:dyDescent="0.45">
      <c r="A3" s="158">
        <v>2</v>
      </c>
      <c r="B3" s="159" t="s">
        <v>648</v>
      </c>
      <c r="C3" s="160" t="s">
        <v>649</v>
      </c>
    </row>
    <row r="4" spans="1:3" ht="21" x14ac:dyDescent="0.45">
      <c r="A4" s="142">
        <v>3</v>
      </c>
      <c r="B4" s="143" t="s">
        <v>650</v>
      </c>
      <c r="C4" s="144" t="s">
        <v>651</v>
      </c>
    </row>
    <row r="5" spans="1:3" ht="21" x14ac:dyDescent="0.45">
      <c r="A5" s="142">
        <v>4</v>
      </c>
      <c r="B5" s="143" t="s">
        <v>652</v>
      </c>
      <c r="C5" s="144" t="s">
        <v>653</v>
      </c>
    </row>
    <row r="6" spans="1:3" ht="21" x14ac:dyDescent="0.45">
      <c r="A6" s="142">
        <v>5</v>
      </c>
      <c r="B6" s="143" t="s">
        <v>654</v>
      </c>
      <c r="C6" s="144" t="s">
        <v>655</v>
      </c>
    </row>
    <row r="7" spans="1:3" ht="21" x14ac:dyDescent="0.45">
      <c r="A7" s="142">
        <v>6</v>
      </c>
      <c r="B7" s="143" t="s">
        <v>656</v>
      </c>
      <c r="C7" s="144" t="s">
        <v>657</v>
      </c>
    </row>
    <row r="8" spans="1:3" ht="21" x14ac:dyDescent="0.45">
      <c r="A8" s="142">
        <v>7</v>
      </c>
      <c r="B8" s="143" t="s">
        <v>658</v>
      </c>
      <c r="C8" s="144" t="s">
        <v>659</v>
      </c>
    </row>
    <row r="9" spans="1:3" ht="21" x14ac:dyDescent="0.45">
      <c r="A9" s="142">
        <v>8</v>
      </c>
      <c r="B9" s="143" t="s">
        <v>609</v>
      </c>
      <c r="C9" s="161" t="s">
        <v>740</v>
      </c>
    </row>
    <row r="10" spans="1:3" ht="21" x14ac:dyDescent="0.45">
      <c r="A10" s="142">
        <v>9</v>
      </c>
      <c r="B10" s="143" t="s">
        <v>660</v>
      </c>
      <c r="C10" s="145"/>
    </row>
    <row r="11" spans="1:3" ht="21" x14ac:dyDescent="0.45">
      <c r="A11" s="142">
        <v>10</v>
      </c>
      <c r="B11" s="143" t="s">
        <v>661</v>
      </c>
      <c r="C11" s="145"/>
    </row>
    <row r="12" spans="1:3" ht="21" x14ac:dyDescent="0.45">
      <c r="A12" s="142">
        <v>11</v>
      </c>
      <c r="B12" s="143" t="s">
        <v>662</v>
      </c>
      <c r="C12" s="146" t="s">
        <v>663</v>
      </c>
    </row>
    <row r="13" spans="1:3" ht="21" x14ac:dyDescent="0.45">
      <c r="A13" s="142">
        <v>12</v>
      </c>
      <c r="B13" s="143" t="s">
        <v>664</v>
      </c>
      <c r="C13" s="145"/>
    </row>
    <row r="14" spans="1:3" ht="21" x14ac:dyDescent="0.45">
      <c r="A14" s="147" t="s">
        <v>665</v>
      </c>
      <c r="B14" s="148"/>
      <c r="C14" s="148"/>
    </row>
    <row r="15" spans="1:3" ht="23.25" x14ac:dyDescent="0.5">
      <c r="A15" s="149" t="s">
        <v>666</v>
      </c>
      <c r="B15" s="149" t="s">
        <v>667</v>
      </c>
      <c r="C15" s="149" t="s">
        <v>668</v>
      </c>
    </row>
    <row r="16" spans="1:3" ht="42" x14ac:dyDescent="0.2">
      <c r="A16" s="150">
        <v>1</v>
      </c>
      <c r="B16" s="151" t="s">
        <v>669</v>
      </c>
      <c r="C16" s="152" t="s">
        <v>670</v>
      </c>
    </row>
    <row r="17" spans="1:3" ht="42" x14ac:dyDescent="0.2">
      <c r="A17" s="150">
        <v>2</v>
      </c>
      <c r="B17" s="151" t="s">
        <v>671</v>
      </c>
      <c r="C17" s="152" t="s">
        <v>672</v>
      </c>
    </row>
    <row r="18" spans="1:3" ht="63" x14ac:dyDescent="0.2">
      <c r="A18" s="150">
        <v>3</v>
      </c>
      <c r="B18" s="151" t="s">
        <v>673</v>
      </c>
      <c r="C18" s="152" t="s">
        <v>674</v>
      </c>
    </row>
    <row r="19" spans="1:3" ht="63" x14ac:dyDescent="0.2">
      <c r="A19" s="150">
        <v>4</v>
      </c>
      <c r="B19" s="151" t="s">
        <v>675</v>
      </c>
      <c r="C19" s="152" t="s">
        <v>674</v>
      </c>
    </row>
    <row r="20" spans="1:3" ht="21" x14ac:dyDescent="0.2">
      <c r="A20" s="150">
        <v>5</v>
      </c>
      <c r="B20" s="151" t="s">
        <v>676</v>
      </c>
      <c r="C20" s="152" t="s">
        <v>677</v>
      </c>
    </row>
    <row r="21" spans="1:3" ht="21" x14ac:dyDescent="0.45">
      <c r="A21" s="153" t="s">
        <v>305</v>
      </c>
      <c r="B21" s="154"/>
      <c r="C21" s="154"/>
    </row>
    <row r="22" spans="1:3" ht="21" x14ac:dyDescent="0.45">
      <c r="A22" s="154"/>
      <c r="B22" s="155" t="s">
        <v>678</v>
      </c>
      <c r="C22" s="156">
        <v>243984</v>
      </c>
    </row>
    <row r="23" spans="1:3" ht="21" x14ac:dyDescent="0.45">
      <c r="A23" s="154"/>
      <c r="B23" s="155" t="s">
        <v>679</v>
      </c>
      <c r="C23" s="157" t="s">
        <v>739</v>
      </c>
    </row>
    <row r="24" spans="1:3" ht="21" x14ac:dyDescent="0.45">
      <c r="A24" s="154"/>
      <c r="B24" s="155" t="s">
        <v>680</v>
      </c>
      <c r="C24" s="220" t="s">
        <v>738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view="pageBreakPreview" zoomScaleNormal="80" zoomScaleSheetLayoutView="100" workbookViewId="0">
      <selection activeCell="F9" sqref="F9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12.6640625" style="2" customWidth="1"/>
    <col min="4" max="4" width="14.6640625" style="1" customWidth="1"/>
    <col min="5" max="5" width="28.109375" style="1" customWidth="1"/>
    <col min="6" max="6" width="15.6640625" style="1" customWidth="1"/>
    <col min="7" max="7" width="14" style="1" customWidth="1"/>
    <col min="8" max="8" width="13.6640625" style="1" customWidth="1"/>
    <col min="9" max="9" width="14.77734375" style="1" customWidth="1"/>
    <col min="10" max="10" width="15.6640625" style="1" customWidth="1"/>
    <col min="11" max="11" width="8.77734375" style="196" customWidth="1"/>
    <col min="12" max="12" width="8" style="196" customWidth="1"/>
    <col min="13" max="13" width="9.77734375" style="196" customWidth="1"/>
    <col min="14" max="14" width="33.109375" style="1" hidden="1" customWidth="1"/>
    <col min="15" max="22" width="10.77734375" style="1" customWidth="1"/>
    <col min="23" max="16384" width="10.77734375" style="1"/>
  </cols>
  <sheetData>
    <row r="1" spans="1:14" x14ac:dyDescent="0.35">
      <c r="A1" s="325" t="s">
        <v>703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4" x14ac:dyDescent="0.35">
      <c r="A2" s="307" t="s">
        <v>334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4" x14ac:dyDescent="0.35">
      <c r="A3" s="93" t="s">
        <v>684</v>
      </c>
      <c r="B3" s="93"/>
      <c r="C3" s="93"/>
      <c r="D3" s="93" t="str">
        <f>config!C3</f>
        <v>นาย/นาง/นางสาว</v>
      </c>
      <c r="E3" s="93"/>
      <c r="F3" s="93"/>
      <c r="G3" s="93" t="s">
        <v>681</v>
      </c>
      <c r="H3" s="93" t="str">
        <f>config!C4</f>
        <v>ผู้ช่วยศาสตราจารย์</v>
      </c>
      <c r="I3" s="93"/>
      <c r="J3" s="93"/>
      <c r="K3" s="193" t="s">
        <v>682</v>
      </c>
      <c r="L3" s="193" t="str">
        <f>config!C5</f>
        <v>วิชาการ</v>
      </c>
      <c r="M3" s="193"/>
    </row>
    <row r="4" spans="1:14" x14ac:dyDescent="0.35">
      <c r="A4" s="166" t="s">
        <v>683</v>
      </c>
      <c r="B4" s="166"/>
      <c r="C4" s="166"/>
      <c r="D4" s="166" t="str">
        <f>config!C6</f>
        <v>ผศ.สุธรรม  ชุมพร้อมญาติ</v>
      </c>
      <c r="E4" s="166"/>
      <c r="F4" s="166"/>
      <c r="G4" s="166" t="s">
        <v>681</v>
      </c>
      <c r="H4" s="166" t="str">
        <f>config!C6</f>
        <v>ผศ.สุธรรม  ชุมพร้อมญาติ</v>
      </c>
      <c r="I4" s="166"/>
      <c r="J4" s="166"/>
      <c r="K4" s="194" t="s">
        <v>682</v>
      </c>
      <c r="L4" s="194" t="str">
        <f>config!C8</f>
        <v>-</v>
      </c>
      <c r="M4" s="194"/>
      <c r="N4" s="93"/>
    </row>
    <row r="5" spans="1:14" x14ac:dyDescent="0.35">
      <c r="A5" s="228" t="s">
        <v>321</v>
      </c>
      <c r="B5" s="228"/>
      <c r="C5" s="228"/>
      <c r="D5" s="228"/>
      <c r="E5" s="337" t="s">
        <v>704</v>
      </c>
      <c r="F5" s="227" t="s">
        <v>322</v>
      </c>
      <c r="G5" s="227"/>
      <c r="H5" s="227"/>
      <c r="I5" s="227"/>
      <c r="J5" s="227"/>
      <c r="K5" s="334" t="s">
        <v>323</v>
      </c>
      <c r="L5" s="326" t="s">
        <v>324</v>
      </c>
      <c r="M5" s="334" t="s">
        <v>325</v>
      </c>
      <c r="N5" s="293" t="s">
        <v>305</v>
      </c>
    </row>
    <row r="6" spans="1:14" x14ac:dyDescent="0.35">
      <c r="A6" s="228"/>
      <c r="B6" s="228"/>
      <c r="C6" s="228"/>
      <c r="D6" s="228"/>
      <c r="E6" s="335"/>
      <c r="F6" s="7" t="s">
        <v>40</v>
      </c>
      <c r="G6" s="7" t="s">
        <v>39</v>
      </c>
      <c r="H6" s="7" t="s">
        <v>38</v>
      </c>
      <c r="I6" s="7" t="s">
        <v>37</v>
      </c>
      <c r="J6" s="7" t="s">
        <v>36</v>
      </c>
      <c r="K6" s="335"/>
      <c r="L6" s="228"/>
      <c r="M6" s="336"/>
      <c r="N6" s="294"/>
    </row>
    <row r="7" spans="1:14" x14ac:dyDescent="0.35">
      <c r="A7" s="295" t="s">
        <v>705</v>
      </c>
      <c r="B7" s="296"/>
      <c r="C7" s="296"/>
      <c r="D7" s="296"/>
      <c r="E7" s="296"/>
      <c r="F7" s="296"/>
      <c r="G7" s="296"/>
      <c r="H7" s="296"/>
      <c r="I7" s="296"/>
      <c r="J7" s="297"/>
      <c r="K7" s="195"/>
      <c r="L7" s="197"/>
      <c r="M7" s="197"/>
      <c r="N7" s="88" t="s">
        <v>308</v>
      </c>
    </row>
    <row r="8" spans="1:14" ht="69.75" x14ac:dyDescent="0.35">
      <c r="A8" s="83"/>
      <c r="B8" s="317" t="s">
        <v>596</v>
      </c>
      <c r="C8" s="317"/>
      <c r="D8" s="318"/>
      <c r="E8" s="164"/>
      <c r="F8" s="10" t="s">
        <v>139</v>
      </c>
      <c r="G8" s="10" t="s">
        <v>140</v>
      </c>
      <c r="H8" s="10" t="s">
        <v>141</v>
      </c>
      <c r="I8" s="10" t="s">
        <v>142</v>
      </c>
      <c r="J8" s="10" t="s">
        <v>559</v>
      </c>
      <c r="K8" s="10"/>
      <c r="L8" s="198">
        <v>6</v>
      </c>
      <c r="M8" s="191">
        <f>SUM(K8*L8)</f>
        <v>0</v>
      </c>
      <c r="N8" s="80" t="s">
        <v>310</v>
      </c>
    </row>
    <row r="9" spans="1:14" ht="93.75" x14ac:dyDescent="0.35">
      <c r="A9" s="83"/>
      <c r="B9" s="317" t="s">
        <v>338</v>
      </c>
      <c r="C9" s="317"/>
      <c r="D9" s="318"/>
      <c r="E9" s="164"/>
      <c r="F9" s="51" t="s">
        <v>154</v>
      </c>
      <c r="G9" s="51" t="s">
        <v>150</v>
      </c>
      <c r="H9" s="51" t="s">
        <v>151</v>
      </c>
      <c r="I9" s="51" t="s">
        <v>152</v>
      </c>
      <c r="J9" s="51" t="s">
        <v>597</v>
      </c>
      <c r="K9" s="77"/>
      <c r="L9" s="198">
        <v>0</v>
      </c>
      <c r="M9" s="191">
        <f t="shared" ref="M9:M11" si="0">SUM(K9*L9)</f>
        <v>0</v>
      </c>
      <c r="N9" s="19" t="s">
        <v>339</v>
      </c>
    </row>
    <row r="10" spans="1:14" ht="56.25" x14ac:dyDescent="0.35">
      <c r="A10" s="83"/>
      <c r="B10" s="317" t="s">
        <v>138</v>
      </c>
      <c r="C10" s="317"/>
      <c r="D10" s="318"/>
      <c r="E10" s="164"/>
      <c r="F10" s="51" t="s">
        <v>155</v>
      </c>
      <c r="G10" s="51" t="s">
        <v>156</v>
      </c>
      <c r="H10" s="51" t="s">
        <v>157</v>
      </c>
      <c r="I10" s="51" t="s">
        <v>158</v>
      </c>
      <c r="J10" s="51" t="s">
        <v>159</v>
      </c>
      <c r="K10" s="77"/>
      <c r="L10" s="198">
        <v>0</v>
      </c>
      <c r="M10" s="191">
        <f t="shared" si="0"/>
        <v>0</v>
      </c>
      <c r="N10" s="6"/>
    </row>
    <row r="11" spans="1:14" ht="93" x14ac:dyDescent="0.35">
      <c r="A11" s="83"/>
      <c r="B11" s="317" t="s">
        <v>160</v>
      </c>
      <c r="C11" s="317"/>
      <c r="D11" s="318"/>
      <c r="E11" s="164"/>
      <c r="F11" s="77" t="s">
        <v>182</v>
      </c>
      <c r="G11" s="77" t="s">
        <v>183</v>
      </c>
      <c r="H11" s="77" t="s">
        <v>184</v>
      </c>
      <c r="I11" s="77" t="s">
        <v>185</v>
      </c>
      <c r="J11" s="77" t="s">
        <v>186</v>
      </c>
      <c r="K11" s="77"/>
      <c r="L11" s="198">
        <v>0</v>
      </c>
      <c r="M11" s="191">
        <f t="shared" si="0"/>
        <v>0</v>
      </c>
      <c r="N11" s="53" t="s">
        <v>311</v>
      </c>
    </row>
    <row r="12" spans="1:14" x14ac:dyDescent="0.35">
      <c r="A12" s="331" t="s">
        <v>688</v>
      </c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3"/>
      <c r="M12" s="200"/>
      <c r="N12" s="34"/>
    </row>
    <row r="13" spans="1:14" ht="139.5" x14ac:dyDescent="0.35">
      <c r="A13" s="83"/>
      <c r="B13" s="317" t="s">
        <v>285</v>
      </c>
      <c r="C13" s="317"/>
      <c r="D13" s="318"/>
      <c r="E13" s="164"/>
      <c r="F13" s="19" t="s">
        <v>689</v>
      </c>
      <c r="G13" s="19" t="s">
        <v>690</v>
      </c>
      <c r="H13" s="19" t="s">
        <v>691</v>
      </c>
      <c r="I13" s="19" t="s">
        <v>692</v>
      </c>
      <c r="J13" s="19" t="s">
        <v>693</v>
      </c>
      <c r="K13" s="10"/>
      <c r="L13" s="198">
        <v>14</v>
      </c>
      <c r="M13" s="198">
        <f>SUM(K13*L13)</f>
        <v>0</v>
      </c>
      <c r="N13" s="6"/>
    </row>
    <row r="14" spans="1:14" ht="168.75" x14ac:dyDescent="0.35">
      <c r="A14" s="83"/>
      <c r="B14" s="317" t="s">
        <v>127</v>
      </c>
      <c r="C14" s="317"/>
      <c r="D14" s="318"/>
      <c r="E14" s="164"/>
      <c r="F14" s="204" t="s">
        <v>328</v>
      </c>
      <c r="G14" s="204" t="s">
        <v>329</v>
      </c>
      <c r="H14" s="204" t="s">
        <v>330</v>
      </c>
      <c r="I14" s="204" t="s">
        <v>331</v>
      </c>
      <c r="J14" s="204" t="s">
        <v>332</v>
      </c>
      <c r="K14" s="77"/>
      <c r="L14" s="198">
        <v>3</v>
      </c>
      <c r="M14" s="198">
        <f t="shared" ref="M14:M16" si="1">SUM(K14*L14)</f>
        <v>0</v>
      </c>
      <c r="N14" s="53"/>
    </row>
    <row r="15" spans="1:14" s="8" customFormat="1" ht="195" x14ac:dyDescent="0.2">
      <c r="A15" s="84"/>
      <c r="B15" s="317" t="s">
        <v>340</v>
      </c>
      <c r="C15" s="317"/>
      <c r="D15" s="318"/>
      <c r="E15" s="164"/>
      <c r="F15" s="205" t="s">
        <v>86</v>
      </c>
      <c r="G15" s="205" t="s">
        <v>87</v>
      </c>
      <c r="H15" s="205" t="s">
        <v>88</v>
      </c>
      <c r="I15" s="205" t="s">
        <v>89</v>
      </c>
      <c r="J15" s="205" t="s">
        <v>289</v>
      </c>
      <c r="K15" s="207"/>
      <c r="L15" s="198">
        <v>10</v>
      </c>
      <c r="M15" s="198">
        <f t="shared" si="1"/>
        <v>0</v>
      </c>
      <c r="N15" s="19"/>
    </row>
    <row r="16" spans="1:14" ht="123.75" customHeight="1" x14ac:dyDescent="0.35">
      <c r="A16" s="83"/>
      <c r="B16" s="317" t="s">
        <v>290</v>
      </c>
      <c r="C16" s="317"/>
      <c r="D16" s="318"/>
      <c r="E16" s="164"/>
      <c r="F16" s="22" t="s">
        <v>694</v>
      </c>
      <c r="G16" s="22" t="s">
        <v>291</v>
      </c>
      <c r="H16" s="22" t="s">
        <v>292</v>
      </c>
      <c r="I16" s="22" t="s">
        <v>293</v>
      </c>
      <c r="J16" s="22" t="s">
        <v>294</v>
      </c>
      <c r="K16" s="208"/>
      <c r="L16" s="198">
        <v>3</v>
      </c>
      <c r="M16" s="198">
        <f t="shared" si="1"/>
        <v>0</v>
      </c>
      <c r="N16" s="20"/>
    </row>
    <row r="17" spans="1:14" s="43" customFormat="1" x14ac:dyDescent="0.35">
      <c r="A17" s="327" t="s">
        <v>695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201"/>
      <c r="N17" s="96"/>
    </row>
    <row r="18" spans="1:14" x14ac:dyDescent="0.35">
      <c r="A18" s="329" t="s">
        <v>297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202"/>
      <c r="N18" s="81"/>
    </row>
    <row r="19" spans="1:14" ht="39" x14ac:dyDescent="0.35">
      <c r="A19" s="83"/>
      <c r="B19" s="317" t="s">
        <v>295</v>
      </c>
      <c r="C19" s="317"/>
      <c r="D19" s="318"/>
      <c r="E19" s="164"/>
      <c r="F19" s="23" t="s">
        <v>95</v>
      </c>
      <c r="G19" s="23" t="s">
        <v>96</v>
      </c>
      <c r="H19" s="23" t="s">
        <v>97</v>
      </c>
      <c r="I19" s="23" t="s">
        <v>98</v>
      </c>
      <c r="J19" s="206" t="s">
        <v>342</v>
      </c>
      <c r="K19" s="24"/>
      <c r="L19" s="198">
        <v>0</v>
      </c>
      <c r="M19" s="198">
        <f>SUM(K19*L19)</f>
        <v>0</v>
      </c>
      <c r="N19" s="89" t="s">
        <v>341</v>
      </c>
    </row>
    <row r="20" spans="1:14" ht="93" x14ac:dyDescent="0.35">
      <c r="A20" s="83"/>
      <c r="B20" s="317" t="s">
        <v>312</v>
      </c>
      <c r="C20" s="338"/>
      <c r="D20" s="339"/>
      <c r="E20" s="165"/>
      <c r="F20" s="53" t="s">
        <v>238</v>
      </c>
      <c r="G20" s="53" t="s">
        <v>237</v>
      </c>
      <c r="H20" s="53" t="s">
        <v>236</v>
      </c>
      <c r="I20" s="53" t="s">
        <v>235</v>
      </c>
      <c r="J20" s="78" t="s">
        <v>234</v>
      </c>
      <c r="K20" s="209"/>
      <c r="L20" s="61">
        <v>0</v>
      </c>
      <c r="M20" s="198">
        <f t="shared" ref="M20:M23" si="2">SUM(K20*L20)</f>
        <v>0</v>
      </c>
      <c r="N20" s="82" t="s">
        <v>296</v>
      </c>
    </row>
    <row r="21" spans="1:14" s="9" customFormat="1" ht="69.75" x14ac:dyDescent="0.35">
      <c r="A21" s="85"/>
      <c r="B21" s="317" t="s">
        <v>313</v>
      </c>
      <c r="C21" s="317"/>
      <c r="D21" s="318"/>
      <c r="E21" s="164"/>
      <c r="F21" s="10" t="s">
        <v>61</v>
      </c>
      <c r="G21" s="10" t="s">
        <v>64</v>
      </c>
      <c r="H21" s="10" t="s">
        <v>62</v>
      </c>
      <c r="I21" s="10" t="s">
        <v>63</v>
      </c>
      <c r="J21" s="10" t="s">
        <v>65</v>
      </c>
      <c r="K21" s="10"/>
      <c r="L21" s="198">
        <v>0</v>
      </c>
      <c r="M21" s="198">
        <f t="shared" si="2"/>
        <v>0</v>
      </c>
      <c r="N21" s="6"/>
    </row>
    <row r="22" spans="1:14" s="9" customFormat="1" ht="116.25" x14ac:dyDescent="0.35">
      <c r="A22" s="85"/>
      <c r="B22" s="317" t="s">
        <v>343</v>
      </c>
      <c r="C22" s="317"/>
      <c r="D22" s="318"/>
      <c r="E22" s="164"/>
      <c r="F22" s="10" t="s">
        <v>243</v>
      </c>
      <c r="G22" s="10" t="s">
        <v>270</v>
      </c>
      <c r="H22" s="10" t="s">
        <v>269</v>
      </c>
      <c r="I22" s="10" t="s">
        <v>240</v>
      </c>
      <c r="J22" s="10" t="s">
        <v>104</v>
      </c>
      <c r="K22" s="10"/>
      <c r="L22" s="198">
        <v>0</v>
      </c>
      <c r="M22" s="198">
        <f t="shared" si="2"/>
        <v>0</v>
      </c>
      <c r="N22" s="6" t="s">
        <v>344</v>
      </c>
    </row>
    <row r="23" spans="1:14" s="9" customFormat="1" ht="116.25" x14ac:dyDescent="0.35">
      <c r="A23" s="85"/>
      <c r="B23" s="317" t="s">
        <v>345</v>
      </c>
      <c r="C23" s="317"/>
      <c r="D23" s="318"/>
      <c r="E23" s="164"/>
      <c r="F23" s="10" t="s">
        <v>243</v>
      </c>
      <c r="G23" s="10" t="s">
        <v>270</v>
      </c>
      <c r="H23" s="10" t="s">
        <v>269</v>
      </c>
      <c r="I23" s="10" t="s">
        <v>240</v>
      </c>
      <c r="J23" s="10" t="s">
        <v>104</v>
      </c>
      <c r="K23" s="10"/>
      <c r="L23" s="198">
        <v>0</v>
      </c>
      <c r="M23" s="198">
        <f t="shared" si="2"/>
        <v>0</v>
      </c>
      <c r="N23" s="6"/>
    </row>
    <row r="24" spans="1:14" x14ac:dyDescent="0.35">
      <c r="A24" s="340" t="s">
        <v>298</v>
      </c>
      <c r="B24" s="341"/>
      <c r="C24" s="341"/>
      <c r="D24" s="341"/>
      <c r="E24" s="341"/>
      <c r="F24" s="341"/>
      <c r="G24" s="341"/>
      <c r="H24" s="341"/>
      <c r="I24" s="341"/>
      <c r="J24" s="342"/>
      <c r="K24" s="163"/>
      <c r="L24" s="199"/>
      <c r="M24" s="199"/>
      <c r="N24" s="76"/>
    </row>
    <row r="25" spans="1:14" s="9" customFormat="1" ht="93" x14ac:dyDescent="0.35">
      <c r="A25" s="85"/>
      <c r="B25" s="317" t="s">
        <v>299</v>
      </c>
      <c r="C25" s="317"/>
      <c r="D25" s="318"/>
      <c r="E25" s="162"/>
      <c r="F25" s="79" t="s">
        <v>66</v>
      </c>
      <c r="G25" s="79" t="s">
        <v>62</v>
      </c>
      <c r="H25" s="79" t="s">
        <v>68</v>
      </c>
      <c r="I25" s="79" t="s">
        <v>69</v>
      </c>
      <c r="J25" s="79" t="s">
        <v>67</v>
      </c>
      <c r="K25" s="79"/>
      <c r="L25" s="198">
        <v>0</v>
      </c>
      <c r="M25" s="198">
        <f>SUM(K25*L25)</f>
        <v>0</v>
      </c>
      <c r="N25" s="6"/>
    </row>
    <row r="26" spans="1:14" ht="139.5" x14ac:dyDescent="0.35">
      <c r="A26" s="83"/>
      <c r="B26" s="317" t="s">
        <v>300</v>
      </c>
      <c r="C26" s="317"/>
      <c r="D26" s="318"/>
      <c r="E26" s="164"/>
      <c r="F26" s="19" t="s">
        <v>243</v>
      </c>
      <c r="G26" s="19" t="s">
        <v>242</v>
      </c>
      <c r="H26" s="19" t="s">
        <v>241</v>
      </c>
      <c r="I26" s="19" t="s">
        <v>240</v>
      </c>
      <c r="J26" s="19" t="s">
        <v>104</v>
      </c>
      <c r="K26" s="10"/>
      <c r="L26" s="198">
        <v>0</v>
      </c>
      <c r="M26" s="198">
        <f t="shared" ref="M26:M27" si="3">SUM(K26*L26)</f>
        <v>0</v>
      </c>
      <c r="N26" s="6"/>
    </row>
    <row r="27" spans="1:14" ht="116.25" x14ac:dyDescent="0.35">
      <c r="A27" s="83"/>
      <c r="B27" s="317" t="s">
        <v>301</v>
      </c>
      <c r="C27" s="317"/>
      <c r="D27" s="318"/>
      <c r="E27" s="164"/>
      <c r="F27" s="53" t="s">
        <v>309</v>
      </c>
      <c r="G27" s="53" t="s">
        <v>106</v>
      </c>
      <c r="H27" s="53" t="s">
        <v>107</v>
      </c>
      <c r="I27" s="53" t="s">
        <v>108</v>
      </c>
      <c r="J27" s="53" t="s">
        <v>109</v>
      </c>
      <c r="K27" s="10"/>
      <c r="L27" s="198">
        <v>0</v>
      </c>
      <c r="M27" s="198">
        <f t="shared" si="3"/>
        <v>0</v>
      </c>
      <c r="N27" s="6"/>
    </row>
    <row r="28" spans="1:14" x14ac:dyDescent="0.35">
      <c r="A28" s="95" t="s">
        <v>355</v>
      </c>
      <c r="B28" s="86"/>
      <c r="C28" s="92"/>
      <c r="D28" s="87"/>
      <c r="E28" s="86"/>
      <c r="F28" s="274"/>
      <c r="G28" s="275"/>
      <c r="H28" s="275"/>
      <c r="I28" s="275"/>
      <c r="J28" s="276"/>
      <c r="K28" s="163"/>
      <c r="L28" s="199"/>
      <c r="M28" s="199"/>
      <c r="N28" s="46"/>
    </row>
    <row r="29" spans="1:14" ht="209.25" x14ac:dyDescent="0.35">
      <c r="A29" s="83"/>
      <c r="B29" s="317" t="s">
        <v>346</v>
      </c>
      <c r="C29" s="317"/>
      <c r="D29" s="318"/>
      <c r="E29" s="164"/>
      <c r="F29" s="19" t="s">
        <v>193</v>
      </c>
      <c r="G29" s="19" t="s">
        <v>194</v>
      </c>
      <c r="H29" s="19" t="s">
        <v>196</v>
      </c>
      <c r="I29" s="19" t="s">
        <v>195</v>
      </c>
      <c r="J29" s="19" t="s">
        <v>696</v>
      </c>
      <c r="K29" s="10"/>
      <c r="L29" s="198">
        <v>0</v>
      </c>
      <c r="M29" s="198">
        <f>SUM(K29*L29)</f>
        <v>0</v>
      </c>
      <c r="N29" s="192" t="s">
        <v>685</v>
      </c>
    </row>
    <row r="30" spans="1:14" ht="46.5" x14ac:dyDescent="0.35">
      <c r="A30" s="83"/>
      <c r="B30" s="317" t="s">
        <v>697</v>
      </c>
      <c r="C30" s="317"/>
      <c r="D30" s="318"/>
      <c r="E30" s="164"/>
      <c r="F30" s="10" t="s">
        <v>228</v>
      </c>
      <c r="G30" s="10" t="s">
        <v>227</v>
      </c>
      <c r="H30" s="10" t="s">
        <v>226</v>
      </c>
      <c r="I30" s="10" t="s">
        <v>225</v>
      </c>
      <c r="J30" s="10" t="s">
        <v>229</v>
      </c>
      <c r="K30" s="10"/>
      <c r="L30" s="198">
        <v>0</v>
      </c>
      <c r="M30" s="198">
        <f t="shared" ref="M30:M43" si="4">SUM(K30*L30)</f>
        <v>0</v>
      </c>
      <c r="N30" s="6"/>
    </row>
    <row r="31" spans="1:14" ht="116.25" x14ac:dyDescent="0.35">
      <c r="A31" s="83"/>
      <c r="B31" s="317" t="s">
        <v>314</v>
      </c>
      <c r="C31" s="317"/>
      <c r="D31" s="318"/>
      <c r="E31" s="164"/>
      <c r="F31" s="53" t="s">
        <v>165</v>
      </c>
      <c r="G31" s="53" t="s">
        <v>166</v>
      </c>
      <c r="H31" s="53" t="s">
        <v>167</v>
      </c>
      <c r="I31" s="53" t="s">
        <v>173</v>
      </c>
      <c r="J31" s="53" t="s">
        <v>168</v>
      </c>
      <c r="K31" s="10"/>
      <c r="L31" s="198">
        <v>0</v>
      </c>
      <c r="M31" s="198">
        <f t="shared" si="4"/>
        <v>0</v>
      </c>
      <c r="N31" s="6"/>
    </row>
    <row r="32" spans="1:14" ht="116.25" x14ac:dyDescent="0.35">
      <c r="A32" s="83"/>
      <c r="B32" s="317" t="s">
        <v>347</v>
      </c>
      <c r="C32" s="317"/>
      <c r="D32" s="318"/>
      <c r="E32" s="164"/>
      <c r="F32" s="53" t="s">
        <v>165</v>
      </c>
      <c r="G32" s="53" t="s">
        <v>166</v>
      </c>
      <c r="H32" s="53" t="s">
        <v>167</v>
      </c>
      <c r="I32" s="53" t="s">
        <v>173</v>
      </c>
      <c r="J32" s="53" t="s">
        <v>168</v>
      </c>
      <c r="K32" s="10"/>
      <c r="L32" s="198">
        <v>0</v>
      </c>
      <c r="M32" s="198">
        <f t="shared" si="4"/>
        <v>0</v>
      </c>
      <c r="N32" s="6"/>
    </row>
    <row r="33" spans="1:14" ht="46.5" x14ac:dyDescent="0.35">
      <c r="A33" s="83"/>
      <c r="B33" s="317" t="s">
        <v>315</v>
      </c>
      <c r="C33" s="317"/>
      <c r="D33" s="318"/>
      <c r="E33" s="164"/>
      <c r="F33" s="91" t="s">
        <v>174</v>
      </c>
      <c r="G33" s="91" t="s">
        <v>175</v>
      </c>
      <c r="H33" s="91" t="s">
        <v>176</v>
      </c>
      <c r="I33" s="91" t="s">
        <v>177</v>
      </c>
      <c r="J33" s="91" t="s">
        <v>178</v>
      </c>
      <c r="K33" s="91"/>
      <c r="L33" s="198">
        <v>0</v>
      </c>
      <c r="M33" s="198">
        <f t="shared" si="4"/>
        <v>0</v>
      </c>
      <c r="N33" s="6"/>
    </row>
    <row r="34" spans="1:14" ht="116.25" x14ac:dyDescent="0.35">
      <c r="A34" s="83"/>
      <c r="B34" s="317" t="s">
        <v>698</v>
      </c>
      <c r="C34" s="317"/>
      <c r="D34" s="318"/>
      <c r="E34" s="164"/>
      <c r="F34" s="53" t="s">
        <v>165</v>
      </c>
      <c r="G34" s="53" t="s">
        <v>166</v>
      </c>
      <c r="H34" s="53" t="s">
        <v>167</v>
      </c>
      <c r="I34" s="53" t="s">
        <v>173</v>
      </c>
      <c r="J34" s="53" t="s">
        <v>168</v>
      </c>
      <c r="K34" s="10"/>
      <c r="L34" s="198">
        <v>0</v>
      </c>
      <c r="M34" s="198">
        <f t="shared" si="4"/>
        <v>0</v>
      </c>
      <c r="N34" s="6"/>
    </row>
    <row r="35" spans="1:14" ht="116.25" x14ac:dyDescent="0.35">
      <c r="A35" s="83"/>
      <c r="B35" s="317" t="s">
        <v>699</v>
      </c>
      <c r="C35" s="317"/>
      <c r="D35" s="318"/>
      <c r="E35" s="164"/>
      <c r="F35" s="53" t="s">
        <v>164</v>
      </c>
      <c r="G35" s="53" t="s">
        <v>166</v>
      </c>
      <c r="H35" s="53" t="s">
        <v>167</v>
      </c>
      <c r="I35" s="53" t="s">
        <v>172</v>
      </c>
      <c r="J35" s="53" t="s">
        <v>171</v>
      </c>
      <c r="K35" s="10"/>
      <c r="L35" s="198">
        <v>0</v>
      </c>
      <c r="M35" s="198">
        <f t="shared" si="4"/>
        <v>0</v>
      </c>
      <c r="N35" s="6"/>
    </row>
    <row r="36" spans="1:14" ht="162.75" x14ac:dyDescent="0.35">
      <c r="A36" s="83"/>
      <c r="B36" s="317" t="s">
        <v>700</v>
      </c>
      <c r="C36" s="317"/>
      <c r="D36" s="318"/>
      <c r="E36" s="164"/>
      <c r="F36" s="19" t="s">
        <v>202</v>
      </c>
      <c r="G36" s="19" t="s">
        <v>203</v>
      </c>
      <c r="H36" s="19" t="s">
        <v>204</v>
      </c>
      <c r="I36" s="19" t="s">
        <v>205</v>
      </c>
      <c r="J36" s="19" t="s">
        <v>206</v>
      </c>
      <c r="K36" s="10"/>
      <c r="L36" s="198">
        <v>0</v>
      </c>
      <c r="M36" s="198">
        <f t="shared" si="4"/>
        <v>0</v>
      </c>
      <c r="N36" s="53" t="s">
        <v>304</v>
      </c>
    </row>
    <row r="37" spans="1:14" ht="162.75" x14ac:dyDescent="0.35">
      <c r="A37" s="83" t="s">
        <v>2</v>
      </c>
      <c r="B37" s="317" t="s">
        <v>316</v>
      </c>
      <c r="C37" s="317"/>
      <c r="D37" s="318"/>
      <c r="E37" s="164"/>
      <c r="F37" s="19" t="s">
        <v>190</v>
      </c>
      <c r="G37" s="19" t="s">
        <v>188</v>
      </c>
      <c r="H37" s="19" t="s">
        <v>187</v>
      </c>
      <c r="I37" s="19" t="s">
        <v>191</v>
      </c>
      <c r="J37" s="19" t="s">
        <v>189</v>
      </c>
      <c r="K37" s="10"/>
      <c r="L37" s="198">
        <v>0</v>
      </c>
      <c r="M37" s="198">
        <f t="shared" si="4"/>
        <v>0</v>
      </c>
      <c r="N37" s="6"/>
    </row>
    <row r="38" spans="1:14" ht="162.75" x14ac:dyDescent="0.35">
      <c r="A38" s="83"/>
      <c r="B38" s="317" t="s">
        <v>317</v>
      </c>
      <c r="C38" s="317"/>
      <c r="D38" s="318"/>
      <c r="E38" s="164"/>
      <c r="F38" s="19" t="s">
        <v>200</v>
      </c>
      <c r="G38" s="19" t="s">
        <v>199</v>
      </c>
      <c r="H38" s="19" t="s">
        <v>198</v>
      </c>
      <c r="I38" s="19" t="s">
        <v>201</v>
      </c>
      <c r="J38" s="19" t="s">
        <v>197</v>
      </c>
      <c r="K38" s="10"/>
      <c r="L38" s="198">
        <v>0</v>
      </c>
      <c r="M38" s="198">
        <f t="shared" si="4"/>
        <v>0</v>
      </c>
      <c r="N38" s="6"/>
    </row>
    <row r="39" spans="1:14" ht="116.25" x14ac:dyDescent="0.35">
      <c r="A39" s="83"/>
      <c r="B39" s="317" t="s">
        <v>318</v>
      </c>
      <c r="C39" s="317"/>
      <c r="D39" s="318"/>
      <c r="E39" s="164"/>
      <c r="F39" s="19" t="s">
        <v>207</v>
      </c>
      <c r="G39" s="19" t="s">
        <v>199</v>
      </c>
      <c r="H39" s="19" t="s">
        <v>198</v>
      </c>
      <c r="I39" s="19" t="s">
        <v>201</v>
      </c>
      <c r="J39" s="19" t="s">
        <v>197</v>
      </c>
      <c r="K39" s="10"/>
      <c r="L39" s="198">
        <v>0</v>
      </c>
      <c r="M39" s="198">
        <f t="shared" si="4"/>
        <v>0</v>
      </c>
      <c r="N39" s="6"/>
    </row>
    <row r="40" spans="1:14" ht="46.5" x14ac:dyDescent="0.35">
      <c r="A40" s="83"/>
      <c r="B40" s="317" t="s">
        <v>319</v>
      </c>
      <c r="C40" s="317"/>
      <c r="D40" s="318"/>
      <c r="E40" s="164"/>
      <c r="F40" s="19" t="s">
        <v>357</v>
      </c>
      <c r="G40" s="19" t="s">
        <v>210</v>
      </c>
      <c r="H40" s="19" t="s">
        <v>211</v>
      </c>
      <c r="I40" s="19" t="s">
        <v>212</v>
      </c>
      <c r="J40" s="19" t="s">
        <v>208</v>
      </c>
      <c r="K40" s="10"/>
      <c r="L40" s="198">
        <v>0</v>
      </c>
      <c r="M40" s="198">
        <f t="shared" si="4"/>
        <v>0</v>
      </c>
      <c r="N40" s="6"/>
    </row>
    <row r="41" spans="1:14" ht="139.5" x14ac:dyDescent="0.35">
      <c r="A41" s="83"/>
      <c r="B41" s="317" t="s">
        <v>320</v>
      </c>
      <c r="C41" s="317"/>
      <c r="D41" s="318"/>
      <c r="E41" s="164"/>
      <c r="F41" s="19" t="s">
        <v>214</v>
      </c>
      <c r="G41" s="19" t="s">
        <v>215</v>
      </c>
      <c r="H41" s="19" t="s">
        <v>216</v>
      </c>
      <c r="I41" s="19" t="s">
        <v>217</v>
      </c>
      <c r="J41" s="19" t="s">
        <v>218</v>
      </c>
      <c r="K41" s="10"/>
      <c r="L41" s="198">
        <v>0</v>
      </c>
      <c r="M41" s="198">
        <f t="shared" si="4"/>
        <v>0</v>
      </c>
      <c r="N41" s="53" t="s">
        <v>307</v>
      </c>
    </row>
    <row r="42" spans="1:14" ht="232.5" x14ac:dyDescent="0.35">
      <c r="A42" s="83"/>
      <c r="B42" s="317" t="s">
        <v>333</v>
      </c>
      <c r="C42" s="317"/>
      <c r="D42" s="318"/>
      <c r="E42" s="164"/>
      <c r="F42" s="19" t="s">
        <v>220</v>
      </c>
      <c r="G42" s="19" t="s">
        <v>221</v>
      </c>
      <c r="H42" s="19" t="s">
        <v>222</v>
      </c>
      <c r="I42" s="19" t="s">
        <v>223</v>
      </c>
      <c r="J42" s="19" t="s">
        <v>224</v>
      </c>
      <c r="K42" s="10"/>
      <c r="L42" s="198">
        <v>0</v>
      </c>
      <c r="M42" s="198">
        <f t="shared" si="4"/>
        <v>0</v>
      </c>
      <c r="N42" s="6"/>
    </row>
    <row r="43" spans="1:14" ht="139.5" x14ac:dyDescent="0.35">
      <c r="A43" s="83"/>
      <c r="B43" s="317" t="s">
        <v>701</v>
      </c>
      <c r="C43" s="317"/>
      <c r="D43" s="318"/>
      <c r="E43" s="164"/>
      <c r="F43" s="53" t="s">
        <v>303</v>
      </c>
      <c r="G43" s="53" t="s">
        <v>275</v>
      </c>
      <c r="H43" s="53" t="s">
        <v>348</v>
      </c>
      <c r="I43" s="53" t="s">
        <v>349</v>
      </c>
      <c r="J43" s="53" t="s">
        <v>356</v>
      </c>
      <c r="K43" s="10"/>
      <c r="L43" s="198">
        <v>0</v>
      </c>
      <c r="M43" s="198">
        <f t="shared" si="4"/>
        <v>0</v>
      </c>
      <c r="N43" s="6"/>
    </row>
    <row r="44" spans="1:14" ht="69.75" x14ac:dyDescent="0.35">
      <c r="A44" s="83"/>
      <c r="B44" s="317" t="s">
        <v>302</v>
      </c>
      <c r="C44" s="317"/>
      <c r="D44" s="318"/>
      <c r="E44" s="164"/>
      <c r="F44" s="53" t="s">
        <v>277</v>
      </c>
      <c r="G44" s="53" t="s">
        <v>278</v>
      </c>
      <c r="H44" s="53" t="s">
        <v>279</v>
      </c>
      <c r="I44" s="53" t="s">
        <v>306</v>
      </c>
      <c r="J44" s="53" t="s">
        <v>281</v>
      </c>
      <c r="K44" s="10"/>
      <c r="L44" s="198">
        <v>0</v>
      </c>
      <c r="M44" s="198">
        <f>SUM(K44*L44)</f>
        <v>0</v>
      </c>
      <c r="N44" s="6"/>
    </row>
    <row r="45" spans="1:14" ht="93" x14ac:dyDescent="0.35">
      <c r="A45" s="83"/>
      <c r="B45" s="317" t="s">
        <v>702</v>
      </c>
      <c r="C45" s="317"/>
      <c r="D45" s="318"/>
      <c r="E45" s="164"/>
      <c r="F45" s="53" t="s">
        <v>350</v>
      </c>
      <c r="G45" s="53" t="s">
        <v>354</v>
      </c>
      <c r="H45" s="53" t="s">
        <v>351</v>
      </c>
      <c r="I45" s="53" t="s">
        <v>352</v>
      </c>
      <c r="J45" s="53" t="s">
        <v>353</v>
      </c>
      <c r="K45" s="10"/>
      <c r="L45" s="198">
        <v>0</v>
      </c>
      <c r="M45" s="198">
        <f>SUM(K45*L45)</f>
        <v>0</v>
      </c>
    </row>
    <row r="46" spans="1:14" x14ac:dyDescent="0.35">
      <c r="A46" s="322" t="s">
        <v>642</v>
      </c>
      <c r="B46" s="323"/>
      <c r="C46" s="323"/>
      <c r="D46" s="323"/>
      <c r="E46" s="323"/>
      <c r="F46" s="323"/>
      <c r="G46" s="323"/>
      <c r="H46" s="323"/>
      <c r="I46" s="323"/>
      <c r="J46" s="324"/>
      <c r="K46" s="10"/>
      <c r="L46" s="198">
        <f>SUM(L29:L45,L27,L26,L25,L23,L22,L21,L20,L19,L16,L15,L14,L13,L11,L10,L9,L8)</f>
        <v>36</v>
      </c>
      <c r="M46" s="198">
        <f>SUM(M29:M45,M25:M26,M27,M22:M23,M19:M21,M15:M16,M13:M14,M9:M11,M8)</f>
        <v>0</v>
      </c>
    </row>
  </sheetData>
  <mergeCells count="49">
    <mergeCell ref="B45:D45"/>
    <mergeCell ref="E5:E6"/>
    <mergeCell ref="B13:D13"/>
    <mergeCell ref="B14:D14"/>
    <mergeCell ref="B15:D15"/>
    <mergeCell ref="B38:D38"/>
    <mergeCell ref="B39:D39"/>
    <mergeCell ref="B26:D26"/>
    <mergeCell ref="B27:D27"/>
    <mergeCell ref="B23:D23"/>
    <mergeCell ref="B20:D20"/>
    <mergeCell ref="A24:J24"/>
    <mergeCell ref="B25:D25"/>
    <mergeCell ref="B43:D43"/>
    <mergeCell ref="B44:D44"/>
    <mergeCell ref="B31:D31"/>
    <mergeCell ref="N5:N6"/>
    <mergeCell ref="A7:J7"/>
    <mergeCell ref="B10:D10"/>
    <mergeCell ref="B11:D11"/>
    <mergeCell ref="A12:L12"/>
    <mergeCell ref="B8:D8"/>
    <mergeCell ref="B9:D9"/>
    <mergeCell ref="K5:K6"/>
    <mergeCell ref="M5:M6"/>
    <mergeCell ref="B40:D40"/>
    <mergeCell ref="F28:J28"/>
    <mergeCell ref="B21:D21"/>
    <mergeCell ref="B22:D22"/>
    <mergeCell ref="B16:D16"/>
    <mergeCell ref="A17:L17"/>
    <mergeCell ref="A18:L18"/>
    <mergeCell ref="B19:D19"/>
    <mergeCell ref="B41:D41"/>
    <mergeCell ref="B32:D32"/>
    <mergeCell ref="A46:J46"/>
    <mergeCell ref="A1:M1"/>
    <mergeCell ref="A2:M2"/>
    <mergeCell ref="A5:D6"/>
    <mergeCell ref="F5:J5"/>
    <mergeCell ref="L5:L6"/>
    <mergeCell ref="B42:D42"/>
    <mergeCell ref="B30:D30"/>
    <mergeCell ref="B36:D36"/>
    <mergeCell ref="B37:D37"/>
    <mergeCell ref="B29:D29"/>
    <mergeCell ref="B33:D33"/>
    <mergeCell ref="B34:D34"/>
    <mergeCell ref="B35:D35"/>
  </mergeCells>
  <pageMargins left="0.25" right="0.25" top="0.75" bottom="0.75" header="0.3" footer="0.3"/>
  <pageSetup paperSize="9" scale="75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view="pageBreakPreview" zoomScale="70" zoomScaleNormal="100" zoomScaleSheetLayoutView="70" workbookViewId="0">
      <selection activeCell="I8" sqref="I8"/>
    </sheetView>
  </sheetViews>
  <sheetFormatPr defaultColWidth="11" defaultRowHeight="15" x14ac:dyDescent="0.2"/>
  <cols>
    <col min="1" max="1" width="24.6640625" customWidth="1"/>
    <col min="2" max="2" width="20.88671875" customWidth="1"/>
    <col min="3" max="3" width="18" customWidth="1"/>
    <col min="4" max="4" width="16.44140625" customWidth="1"/>
    <col min="5" max="5" width="15.6640625" customWidth="1"/>
    <col min="6" max="6" width="15.109375" customWidth="1"/>
    <col min="7" max="7" width="14.6640625" customWidth="1"/>
    <col min="10" max="10" width="12.33203125" customWidth="1"/>
  </cols>
  <sheetData>
    <row r="1" spans="1:10" ht="23.25" x14ac:dyDescent="0.35">
      <c r="A1" s="167" t="s">
        <v>607</v>
      </c>
      <c r="B1" s="168"/>
      <c r="C1" s="169" t="s">
        <v>608</v>
      </c>
      <c r="D1" s="170" t="str">
        <f>config!C3</f>
        <v>นาย/นาง/นางสาว</v>
      </c>
      <c r="E1" s="171"/>
      <c r="F1" s="168"/>
      <c r="G1" s="172" t="s">
        <v>609</v>
      </c>
      <c r="H1" s="173" t="str">
        <f>config!C9</f>
        <v>1 มีนาคม - 30 กันยายน 2568</v>
      </c>
      <c r="I1" s="174"/>
      <c r="J1" s="175"/>
    </row>
    <row r="2" spans="1:10" ht="23.25" x14ac:dyDescent="0.35">
      <c r="A2" s="345" t="s">
        <v>610</v>
      </c>
      <c r="B2" s="345" t="s">
        <v>611</v>
      </c>
      <c r="C2" s="345" t="s">
        <v>612</v>
      </c>
      <c r="D2" s="344"/>
      <c r="E2" s="344"/>
      <c r="F2" s="344"/>
      <c r="G2" s="344"/>
      <c r="H2" s="345" t="s">
        <v>613</v>
      </c>
      <c r="I2" s="346" t="s">
        <v>614</v>
      </c>
      <c r="J2" s="343" t="s">
        <v>615</v>
      </c>
    </row>
    <row r="3" spans="1:10" ht="23.25" x14ac:dyDescent="0.2">
      <c r="A3" s="344"/>
      <c r="B3" s="344"/>
      <c r="C3" s="176">
        <v>1</v>
      </c>
      <c r="D3" s="176">
        <v>2</v>
      </c>
      <c r="E3" s="176">
        <v>3</v>
      </c>
      <c r="F3" s="176">
        <v>4</v>
      </c>
      <c r="G3" s="176">
        <v>5</v>
      </c>
      <c r="H3" s="344"/>
      <c r="I3" s="347"/>
      <c r="J3" s="344"/>
    </row>
    <row r="4" spans="1:10" ht="232.5" x14ac:dyDescent="0.2">
      <c r="A4" s="177" t="s">
        <v>616</v>
      </c>
      <c r="B4" s="177" t="s">
        <v>617</v>
      </c>
      <c r="C4" s="178" t="s">
        <v>707</v>
      </c>
      <c r="D4" s="178" t="s">
        <v>708</v>
      </c>
      <c r="E4" s="178" t="s">
        <v>709</v>
      </c>
      <c r="F4" s="178" t="s">
        <v>710</v>
      </c>
      <c r="G4" s="178" t="s">
        <v>711</v>
      </c>
      <c r="H4" s="179"/>
      <c r="I4" s="180">
        <v>7</v>
      </c>
      <c r="J4" s="191">
        <f>SUM(H4*I4)</f>
        <v>0</v>
      </c>
    </row>
    <row r="5" spans="1:10" ht="69.75" x14ac:dyDescent="0.2">
      <c r="A5" s="181" t="s">
        <v>618</v>
      </c>
      <c r="B5" s="177" t="s">
        <v>617</v>
      </c>
      <c r="C5" s="140" t="s">
        <v>417</v>
      </c>
      <c r="D5" s="140" t="s">
        <v>416</v>
      </c>
      <c r="E5" s="140" t="s">
        <v>415</v>
      </c>
      <c r="F5" s="140" t="s">
        <v>414</v>
      </c>
      <c r="G5" s="140" t="s">
        <v>413</v>
      </c>
      <c r="H5" s="179"/>
      <c r="I5" s="180">
        <v>5</v>
      </c>
      <c r="J5" s="191">
        <f t="shared" ref="J5:J12" si="0">SUM(H5*I5)</f>
        <v>0</v>
      </c>
    </row>
    <row r="6" spans="1:10" ht="162.75" x14ac:dyDescent="0.2">
      <c r="A6" s="177" t="s">
        <v>619</v>
      </c>
      <c r="B6" s="177" t="s">
        <v>617</v>
      </c>
      <c r="C6" s="178" t="s">
        <v>61</v>
      </c>
      <c r="D6" s="178" t="s">
        <v>620</v>
      </c>
      <c r="E6" s="178" t="s">
        <v>706</v>
      </c>
      <c r="F6" s="178" t="s">
        <v>712</v>
      </c>
      <c r="G6" s="182" t="s">
        <v>713</v>
      </c>
      <c r="H6" s="179"/>
      <c r="I6" s="180">
        <v>6</v>
      </c>
      <c r="J6" s="191">
        <f t="shared" si="0"/>
        <v>0</v>
      </c>
    </row>
    <row r="7" spans="1:10" ht="162.75" x14ac:dyDescent="0.2">
      <c r="A7" s="210" t="s">
        <v>714</v>
      </c>
      <c r="B7" s="210"/>
      <c r="C7" s="211" t="s">
        <v>715</v>
      </c>
      <c r="D7" s="211" t="s">
        <v>716</v>
      </c>
      <c r="E7" s="211" t="s">
        <v>717</v>
      </c>
      <c r="F7" s="211" t="s">
        <v>718</v>
      </c>
      <c r="G7" s="211" t="s">
        <v>719</v>
      </c>
      <c r="H7" s="179"/>
      <c r="I7" s="180">
        <v>5</v>
      </c>
      <c r="J7" s="191">
        <f t="shared" si="0"/>
        <v>0</v>
      </c>
    </row>
    <row r="8" spans="1:10" ht="93" x14ac:dyDescent="0.2">
      <c r="A8" s="177" t="s">
        <v>720</v>
      </c>
      <c r="B8" s="177" t="s">
        <v>626</v>
      </c>
      <c r="C8" s="178" t="s">
        <v>627</v>
      </c>
      <c r="D8" s="178" t="s">
        <v>628</v>
      </c>
      <c r="E8" s="178" t="s">
        <v>629</v>
      </c>
      <c r="F8" s="178" t="s">
        <v>630</v>
      </c>
      <c r="G8" s="178" t="s">
        <v>631</v>
      </c>
      <c r="H8" s="179"/>
      <c r="I8" s="180">
        <v>2</v>
      </c>
      <c r="J8" s="191">
        <f t="shared" si="0"/>
        <v>0</v>
      </c>
    </row>
    <row r="9" spans="1:10" ht="186" x14ac:dyDescent="0.2">
      <c r="A9" s="177" t="s">
        <v>721</v>
      </c>
      <c r="B9" s="177" t="s">
        <v>617</v>
      </c>
      <c r="C9" s="178" t="s">
        <v>632</v>
      </c>
      <c r="D9" s="178" t="s">
        <v>633</v>
      </c>
      <c r="E9" s="178" t="s">
        <v>634</v>
      </c>
      <c r="F9" s="178" t="s">
        <v>635</v>
      </c>
      <c r="G9" s="185" t="s">
        <v>636</v>
      </c>
      <c r="H9" s="179"/>
      <c r="I9" s="180">
        <v>3</v>
      </c>
      <c r="J9" s="191">
        <f t="shared" si="0"/>
        <v>0</v>
      </c>
    </row>
    <row r="10" spans="1:10" ht="93" x14ac:dyDescent="0.2">
      <c r="A10" s="177" t="s">
        <v>722</v>
      </c>
      <c r="B10" s="177" t="s">
        <v>617</v>
      </c>
      <c r="C10" s="178" t="s">
        <v>723</v>
      </c>
      <c r="D10" s="178" t="s">
        <v>724</v>
      </c>
      <c r="E10" s="178" t="s">
        <v>725</v>
      </c>
      <c r="F10" s="178" t="s">
        <v>726</v>
      </c>
      <c r="G10" s="178" t="s">
        <v>727</v>
      </c>
      <c r="H10" s="179"/>
      <c r="I10" s="180">
        <v>3</v>
      </c>
      <c r="J10" s="191">
        <f t="shared" si="0"/>
        <v>0</v>
      </c>
    </row>
    <row r="11" spans="1:10" ht="46.5" x14ac:dyDescent="0.2">
      <c r="A11" s="177" t="s">
        <v>728</v>
      </c>
      <c r="B11" s="177" t="s">
        <v>617</v>
      </c>
      <c r="C11" s="178" t="s">
        <v>637</v>
      </c>
      <c r="D11" s="178" t="s">
        <v>638</v>
      </c>
      <c r="E11" s="178" t="s">
        <v>639</v>
      </c>
      <c r="F11" s="178" t="s">
        <v>640</v>
      </c>
      <c r="G11" s="178" t="s">
        <v>641</v>
      </c>
      <c r="H11" s="179"/>
      <c r="I11" s="180">
        <v>3</v>
      </c>
      <c r="J11" s="191">
        <f t="shared" si="0"/>
        <v>0</v>
      </c>
    </row>
    <row r="12" spans="1:10" ht="69.75" x14ac:dyDescent="0.2">
      <c r="A12" s="183" t="s">
        <v>729</v>
      </c>
      <c r="B12" s="177" t="s">
        <v>617</v>
      </c>
      <c r="C12" s="178" t="s">
        <v>621</v>
      </c>
      <c r="D12" s="178" t="s">
        <v>622</v>
      </c>
      <c r="E12" s="178" t="s">
        <v>623</v>
      </c>
      <c r="F12" s="178" t="s">
        <v>624</v>
      </c>
      <c r="G12" s="184" t="s">
        <v>625</v>
      </c>
      <c r="H12" s="179"/>
      <c r="I12" s="180">
        <v>16</v>
      </c>
      <c r="J12" s="191">
        <f t="shared" si="0"/>
        <v>0</v>
      </c>
    </row>
    <row r="13" spans="1:10" ht="23.25" x14ac:dyDescent="0.2">
      <c r="A13" s="186" t="s">
        <v>642</v>
      </c>
      <c r="B13" s="187"/>
      <c r="C13" s="188"/>
      <c r="D13" s="188"/>
      <c r="E13" s="188"/>
      <c r="F13" s="188"/>
      <c r="G13" s="188"/>
      <c r="H13" s="189"/>
      <c r="I13" s="190">
        <f>SUM(I4:I12)</f>
        <v>50</v>
      </c>
      <c r="J13" s="203">
        <f>SUM(J4:J12)</f>
        <v>0</v>
      </c>
    </row>
  </sheetData>
  <mergeCells count="6">
    <mergeCell ref="J2:J3"/>
    <mergeCell ref="A2:A3"/>
    <mergeCell ref="B2:B3"/>
    <mergeCell ref="C2:G2"/>
    <mergeCell ref="H2:H3"/>
    <mergeCell ref="I2:I3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view="pageBreakPreview" zoomScaleNormal="100" zoomScaleSheetLayoutView="100" workbookViewId="0">
      <selection activeCell="D14" sqref="D14"/>
    </sheetView>
  </sheetViews>
  <sheetFormatPr defaultRowHeight="15" x14ac:dyDescent="0.2"/>
  <cols>
    <col min="2" max="2" width="42.109375" customWidth="1"/>
    <col min="3" max="3" width="18.21875" customWidth="1"/>
    <col min="4" max="4" width="10.77734375" customWidth="1"/>
    <col min="5" max="5" width="14.77734375" customWidth="1"/>
  </cols>
  <sheetData>
    <row r="1" spans="1:10" ht="23.25" x14ac:dyDescent="0.5">
      <c r="D1" s="126" t="s">
        <v>599</v>
      </c>
      <c r="E1" s="125"/>
    </row>
    <row r="3" spans="1:10" ht="23.25" x14ac:dyDescent="0.5">
      <c r="A3" s="351" t="s">
        <v>598</v>
      </c>
      <c r="B3" s="351"/>
      <c r="C3" s="351"/>
      <c r="D3" s="351"/>
      <c r="E3" s="351"/>
    </row>
    <row r="4" spans="1:10" ht="23.25" x14ac:dyDescent="0.5">
      <c r="A4" s="139"/>
    </row>
    <row r="5" spans="1:10" ht="23.25" x14ac:dyDescent="0.2">
      <c r="A5" s="352" t="s">
        <v>600</v>
      </c>
      <c r="B5" s="353"/>
      <c r="C5" s="352" t="s">
        <v>601</v>
      </c>
      <c r="D5" s="353"/>
      <c r="E5" s="127"/>
      <c r="F5" s="128"/>
      <c r="G5" s="128"/>
      <c r="H5" s="128"/>
      <c r="I5" s="129"/>
      <c r="J5" s="128"/>
    </row>
    <row r="6" spans="1:10" ht="23.25" x14ac:dyDescent="0.2">
      <c r="A6" s="127">
        <v>1</v>
      </c>
      <c r="B6" s="130" t="s">
        <v>602</v>
      </c>
      <c r="C6" s="131">
        <f>เน้นภารกิจด้านวิจัย!M46</f>
        <v>0</v>
      </c>
      <c r="D6" s="132">
        <v>50</v>
      </c>
      <c r="E6" s="132">
        <f>(C6*45)/250</f>
        <v>0</v>
      </c>
      <c r="F6" s="128"/>
      <c r="G6" s="128"/>
      <c r="H6" s="128"/>
      <c r="I6" s="128"/>
      <c r="J6" s="128"/>
    </row>
    <row r="7" spans="1:10" ht="23.25" x14ac:dyDescent="0.2">
      <c r="A7" s="127">
        <v>2</v>
      </c>
      <c r="B7" s="130" t="s">
        <v>603</v>
      </c>
      <c r="C7" s="133">
        <f>หน่วยงานกำหนด!J13</f>
        <v>0</v>
      </c>
      <c r="D7" s="132">
        <v>50</v>
      </c>
      <c r="E7" s="127">
        <f>(C7*45)/250</f>
        <v>0</v>
      </c>
      <c r="F7" s="128"/>
      <c r="G7" s="128"/>
      <c r="H7" s="128"/>
      <c r="I7" s="129"/>
      <c r="J7" s="128"/>
    </row>
    <row r="8" spans="1:10" ht="26.25" x14ac:dyDescent="0.2">
      <c r="A8" s="352" t="s">
        <v>604</v>
      </c>
      <c r="B8" s="354"/>
      <c r="C8" s="353"/>
      <c r="D8" s="134">
        <f>SUM(D6:D7)</f>
        <v>100</v>
      </c>
      <c r="E8" s="132">
        <f>SUM(E6:E7)</f>
        <v>0</v>
      </c>
      <c r="F8" s="128"/>
      <c r="G8" s="135"/>
      <c r="H8" s="128"/>
      <c r="I8" s="129"/>
      <c r="J8" s="128"/>
    </row>
    <row r="9" spans="1:10" ht="23.25" x14ac:dyDescent="0.2">
      <c r="A9" s="355" t="s">
        <v>605</v>
      </c>
      <c r="B9" s="356"/>
      <c r="C9" s="356"/>
      <c r="D9" s="356"/>
      <c r="E9" s="356"/>
      <c r="F9" s="128"/>
      <c r="G9" s="128"/>
      <c r="H9" s="128"/>
      <c r="I9" s="129"/>
      <c r="J9" s="128"/>
    </row>
    <row r="10" spans="1:10" ht="26.25" x14ac:dyDescent="0.2">
      <c r="A10" s="128"/>
      <c r="B10" s="136"/>
      <c r="C10" s="136" t="s">
        <v>686</v>
      </c>
      <c r="D10" s="137">
        <f>SUM(E8)</f>
        <v>0</v>
      </c>
      <c r="E10" s="138" t="s">
        <v>687</v>
      </c>
      <c r="F10" s="128"/>
      <c r="G10" s="128"/>
      <c r="H10" s="128"/>
      <c r="I10" s="129"/>
      <c r="J10" s="128"/>
    </row>
    <row r="11" spans="1:10" ht="23.25" x14ac:dyDescent="0.2">
      <c r="A11" s="128"/>
      <c r="B11" s="128"/>
      <c r="C11" s="128"/>
      <c r="D11" s="128"/>
      <c r="E11" s="128"/>
      <c r="F11" s="128"/>
      <c r="G11" s="128"/>
      <c r="H11" s="128"/>
      <c r="I11" s="129"/>
      <c r="J11" s="128"/>
    </row>
    <row r="12" spans="1:10" ht="23.25" x14ac:dyDescent="0.2">
      <c r="A12" s="128"/>
      <c r="B12" s="348" t="s">
        <v>606</v>
      </c>
      <c r="C12" s="349"/>
      <c r="D12" s="128"/>
      <c r="E12" s="128"/>
      <c r="F12" s="128"/>
      <c r="G12" s="128"/>
      <c r="H12" s="128"/>
      <c r="I12" s="129"/>
      <c r="J12" s="128"/>
    </row>
    <row r="13" spans="1:10" ht="23.25" x14ac:dyDescent="0.2">
      <c r="A13" s="128"/>
      <c r="B13" s="348" t="str">
        <f>"( "&amp;[1]Config!C3&amp;" )"</f>
        <v>( นาย/นาง/นางสาว )</v>
      </c>
      <c r="C13" s="349"/>
      <c r="D13" s="128"/>
      <c r="E13" s="128"/>
      <c r="F13" s="128"/>
      <c r="G13" s="128"/>
      <c r="H13" s="128"/>
      <c r="I13" s="129"/>
      <c r="J13" s="128"/>
    </row>
    <row r="14" spans="1:10" ht="23.25" x14ac:dyDescent="0.2">
      <c r="A14" s="128"/>
      <c r="B14" s="350" t="str">
        <f>"                                 วันที่  " &amp;TEXT([1]Config!C12,"วว mmmm ปปปป")</f>
        <v xml:space="preserve">                                 วันที่  </v>
      </c>
      <c r="C14" s="349"/>
      <c r="D14" s="128"/>
      <c r="E14" s="128"/>
      <c r="F14" s="128"/>
      <c r="G14" s="128"/>
      <c r="H14" s="128"/>
      <c r="I14" s="129"/>
      <c r="J14" s="128"/>
    </row>
  </sheetData>
  <mergeCells count="8">
    <mergeCell ref="B13:C13"/>
    <mergeCell ref="B14:C14"/>
    <mergeCell ref="A3:E3"/>
    <mergeCell ref="A5:B5"/>
    <mergeCell ref="C5:D5"/>
    <mergeCell ref="A8:C8"/>
    <mergeCell ref="A9:E9"/>
    <mergeCell ref="B12:C12"/>
  </mergeCells>
  <pageMargins left="0.7" right="0.7" top="0.75" bottom="0.75" header="0.3" footer="0.3"/>
  <pageSetup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8" sqref="E8"/>
    </sheetView>
  </sheetViews>
  <sheetFormatPr defaultRowHeight="15" x14ac:dyDescent="0.2"/>
  <cols>
    <col min="2" max="2" width="105.6640625" customWidth="1"/>
  </cols>
  <sheetData>
    <row r="1" spans="1:2" ht="36" x14ac:dyDescent="0.55000000000000004">
      <c r="A1" s="212"/>
      <c r="B1" s="213" t="s">
        <v>730</v>
      </c>
    </row>
    <row r="2" spans="1:2" ht="33.75" x14ac:dyDescent="0.5">
      <c r="A2" s="212"/>
      <c r="B2" s="214" t="s">
        <v>731</v>
      </c>
    </row>
    <row r="3" spans="1:2" ht="33.75" x14ac:dyDescent="0.5">
      <c r="A3" s="215">
        <v>1</v>
      </c>
      <c r="B3" s="216" t="s">
        <v>732</v>
      </c>
    </row>
    <row r="4" spans="1:2" ht="33.75" x14ac:dyDescent="0.5">
      <c r="A4" s="215">
        <v>2</v>
      </c>
      <c r="B4" s="216" t="s">
        <v>733</v>
      </c>
    </row>
    <row r="5" spans="1:2" ht="33.75" x14ac:dyDescent="0.5">
      <c r="A5" s="215">
        <v>3</v>
      </c>
      <c r="B5" s="216" t="s">
        <v>734</v>
      </c>
    </row>
    <row r="6" spans="1:2" ht="135" x14ac:dyDescent="0.5">
      <c r="A6" s="217">
        <v>4</v>
      </c>
      <c r="B6" s="218" t="s">
        <v>735</v>
      </c>
    </row>
    <row r="7" spans="1:2" ht="33.75" x14ac:dyDescent="0.5">
      <c r="A7" s="215">
        <v>5</v>
      </c>
      <c r="B7" s="216" t="s">
        <v>736</v>
      </c>
    </row>
    <row r="8" spans="1:2" ht="202.5" x14ac:dyDescent="0.2">
      <c r="A8" s="217">
        <v>6</v>
      </c>
      <c r="B8" s="219" t="s">
        <v>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4" t="s">
        <v>130</v>
      </c>
      <c r="B1" s="234"/>
      <c r="C1" s="234"/>
      <c r="D1" s="234"/>
      <c r="E1" s="234"/>
      <c r="F1" s="234"/>
      <c r="G1" s="234"/>
      <c r="H1" s="234"/>
      <c r="I1" s="234"/>
    </row>
    <row r="2" spans="1:11" x14ac:dyDescent="0.35">
      <c r="A2" s="228" t="s">
        <v>45</v>
      </c>
      <c r="B2" s="228"/>
      <c r="C2" s="228"/>
      <c r="D2" s="228"/>
      <c r="E2" s="227" t="s">
        <v>259</v>
      </c>
      <c r="F2" s="227"/>
      <c r="G2" s="227"/>
      <c r="H2" s="227"/>
      <c r="I2" s="227"/>
      <c r="J2" s="253" t="s">
        <v>41</v>
      </c>
      <c r="K2" s="242" t="s">
        <v>78</v>
      </c>
    </row>
    <row r="3" spans="1:11" x14ac:dyDescent="0.35">
      <c r="A3" s="228"/>
      <c r="B3" s="228"/>
      <c r="C3" s="228"/>
      <c r="D3" s="228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3"/>
      <c r="K3" s="242"/>
    </row>
    <row r="4" spans="1:11" x14ac:dyDescent="0.35">
      <c r="A4" s="238" t="s">
        <v>288</v>
      </c>
      <c r="B4" s="238"/>
      <c r="C4" s="238"/>
      <c r="D4" s="238"/>
      <c r="E4" s="238"/>
      <c r="F4" s="238"/>
      <c r="G4" s="238"/>
      <c r="H4" s="238"/>
      <c r="I4" s="239"/>
      <c r="J4" s="70"/>
      <c r="K4" s="36"/>
    </row>
    <row r="5" spans="1:11" ht="57.95" customHeight="1" x14ac:dyDescent="0.35">
      <c r="C5" s="223" t="s">
        <v>286</v>
      </c>
      <c r="D5" s="224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254" t="s">
        <v>148</v>
      </c>
      <c r="D6" s="255"/>
      <c r="E6" s="256"/>
      <c r="F6" s="257"/>
      <c r="G6" s="257"/>
      <c r="H6" s="257"/>
      <c r="I6" s="258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232" t="s">
        <v>52</v>
      </c>
      <c r="D11" s="233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221" t="s">
        <v>53</v>
      </c>
      <c r="D12" s="222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223" t="s">
        <v>287</v>
      </c>
      <c r="D13" s="224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221" t="s">
        <v>55</v>
      </c>
      <c r="D14" s="222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221" t="s">
        <v>56</v>
      </c>
      <c r="D15" s="222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221" t="s">
        <v>58</v>
      </c>
      <c r="D16" s="222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221" t="s">
        <v>59</v>
      </c>
      <c r="C17" s="221"/>
      <c r="D17" s="221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260" t="s">
        <v>138</v>
      </c>
      <c r="C18" s="260"/>
      <c r="D18" s="261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262" t="s">
        <v>160</v>
      </c>
      <c r="C19" s="262"/>
      <c r="D19" s="263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251" t="s">
        <v>284</v>
      </c>
      <c r="B20" s="251"/>
      <c r="C20" s="251"/>
      <c r="D20" s="251"/>
      <c r="E20" s="251"/>
      <c r="F20" s="251"/>
      <c r="G20" s="251"/>
      <c r="H20" s="251"/>
      <c r="I20" s="251"/>
      <c r="J20" s="252"/>
      <c r="K20" s="36"/>
    </row>
    <row r="21" spans="1:11" ht="171" customHeight="1" x14ac:dyDescent="0.35">
      <c r="B21" s="223" t="s">
        <v>285</v>
      </c>
      <c r="C21" s="223"/>
      <c r="D21" s="224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259" t="s">
        <v>127</v>
      </c>
      <c r="C22" s="259"/>
      <c r="D22" s="259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223" t="s">
        <v>129</v>
      </c>
      <c r="C23" s="223"/>
      <c r="D23" s="223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264" t="s">
        <v>131</v>
      </c>
      <c r="C24" s="259"/>
      <c r="D24" s="259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223" t="s">
        <v>135</v>
      </c>
      <c r="C25" s="223"/>
      <c r="D25" s="223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265" t="s">
        <v>163</v>
      </c>
      <c r="B26" s="265"/>
      <c r="C26" s="265"/>
      <c r="D26" s="265"/>
      <c r="E26" s="265"/>
      <c r="F26" s="265"/>
      <c r="G26" s="265"/>
      <c r="H26" s="265"/>
      <c r="I26" s="265"/>
      <c r="J26" s="266"/>
    </row>
    <row r="27" spans="1:11" x14ac:dyDescent="0.35">
      <c r="A27" s="267" t="s">
        <v>161</v>
      </c>
      <c r="B27" s="267"/>
      <c r="C27" s="267"/>
      <c r="D27" s="267"/>
      <c r="E27" s="267"/>
      <c r="F27" s="267"/>
      <c r="G27" s="267"/>
      <c r="H27" s="267"/>
      <c r="I27" s="267"/>
      <c r="J27" s="268"/>
      <c r="K27" s="36"/>
    </row>
    <row r="28" spans="1:11" ht="59.1" customHeight="1" x14ac:dyDescent="0.35">
      <c r="B28" s="225" t="s">
        <v>74</v>
      </c>
      <c r="C28" s="225"/>
      <c r="D28" s="247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243" t="s">
        <v>60</v>
      </c>
      <c r="C29" s="243"/>
      <c r="D29" s="244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269" t="s">
        <v>233</v>
      </c>
      <c r="C30" s="269"/>
      <c r="D30" s="270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269" t="s">
        <v>232</v>
      </c>
      <c r="C31" s="269"/>
      <c r="D31" s="270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259" t="s">
        <v>244</v>
      </c>
      <c r="C32" s="259"/>
      <c r="D32" s="259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271" t="s">
        <v>162</v>
      </c>
      <c r="B33" s="272"/>
      <c r="C33" s="272"/>
      <c r="D33" s="272"/>
      <c r="E33" s="272"/>
      <c r="F33" s="272"/>
      <c r="G33" s="272"/>
      <c r="H33" s="272"/>
      <c r="I33" s="273"/>
      <c r="J33" s="70"/>
      <c r="K33" s="35"/>
    </row>
    <row r="34" spans="1:11" s="9" customFormat="1" ht="111" customHeight="1" x14ac:dyDescent="0.35">
      <c r="B34" s="223" t="s">
        <v>70</v>
      </c>
      <c r="C34" s="223"/>
      <c r="D34" s="223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223" t="s">
        <v>75</v>
      </c>
      <c r="C35" s="223"/>
      <c r="D35" s="223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223" t="s">
        <v>76</v>
      </c>
      <c r="C36" s="223"/>
      <c r="D36" s="224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274"/>
      <c r="F37" s="275"/>
      <c r="G37" s="275"/>
      <c r="H37" s="275"/>
      <c r="I37" s="276"/>
      <c r="J37" s="73"/>
      <c r="K37" s="33"/>
    </row>
    <row r="38" spans="1:11" x14ac:dyDescent="0.35">
      <c r="C38" s="2" t="s">
        <v>18</v>
      </c>
      <c r="E38" s="229"/>
      <c r="F38" s="230"/>
      <c r="G38" s="230"/>
      <c r="H38" s="230"/>
      <c r="I38" s="231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223" t="s">
        <v>170</v>
      </c>
      <c r="D42" s="246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223" t="s">
        <v>169</v>
      </c>
      <c r="D43" s="246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223" t="s">
        <v>247</v>
      </c>
      <c r="D44" s="223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223" t="s">
        <v>248</v>
      </c>
      <c r="D45" s="223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223" t="s">
        <v>249</v>
      </c>
      <c r="D46" s="223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221" t="s">
        <v>231</v>
      </c>
      <c r="D47" s="221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223" t="s">
        <v>24</v>
      </c>
      <c r="D48" s="223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223" t="s">
        <v>43</v>
      </c>
      <c r="D49" s="223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223" t="s">
        <v>15</v>
      </c>
      <c r="D50" s="223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278" t="s">
        <v>213</v>
      </c>
      <c r="D51" s="279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223" t="s">
        <v>245</v>
      </c>
      <c r="D52" s="223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277" t="s">
        <v>219</v>
      </c>
      <c r="D53" s="277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223" t="s">
        <v>250</v>
      </c>
      <c r="D54" s="224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223" t="s">
        <v>251</v>
      </c>
      <c r="D55" s="223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277" t="s">
        <v>230</v>
      </c>
      <c r="D56" s="277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260" t="s">
        <v>252</v>
      </c>
      <c r="C57" s="260"/>
      <c r="D57" s="261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226" t="s">
        <v>253</v>
      </c>
      <c r="C58" s="226"/>
      <c r="D58" s="226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A4:I4"/>
    <mergeCell ref="A1:I1"/>
    <mergeCell ref="A2:D3"/>
    <mergeCell ref="E2:I2"/>
    <mergeCell ref="J2:J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4" t="s">
        <v>130</v>
      </c>
      <c r="B1" s="234"/>
      <c r="C1" s="234"/>
      <c r="D1" s="234"/>
      <c r="E1" s="234"/>
      <c r="F1" s="234"/>
      <c r="G1" s="234"/>
      <c r="H1" s="234"/>
      <c r="I1" s="234"/>
    </row>
    <row r="2" spans="1:11" x14ac:dyDescent="0.35">
      <c r="A2" s="228" t="s">
        <v>45</v>
      </c>
      <c r="B2" s="228"/>
      <c r="C2" s="228"/>
      <c r="D2" s="228"/>
      <c r="E2" s="227" t="s">
        <v>44</v>
      </c>
      <c r="F2" s="227"/>
      <c r="G2" s="227"/>
      <c r="H2" s="227"/>
      <c r="I2" s="227"/>
      <c r="J2" s="228" t="s">
        <v>41</v>
      </c>
      <c r="K2" s="242" t="s">
        <v>78</v>
      </c>
    </row>
    <row r="3" spans="1:11" x14ac:dyDescent="0.35">
      <c r="A3" s="228"/>
      <c r="B3" s="228"/>
      <c r="C3" s="228"/>
      <c r="D3" s="228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28"/>
      <c r="K3" s="242"/>
    </row>
    <row r="4" spans="1:11" x14ac:dyDescent="0.35">
      <c r="A4" s="238" t="s">
        <v>116</v>
      </c>
      <c r="B4" s="238"/>
      <c r="C4" s="238"/>
      <c r="D4" s="238"/>
      <c r="E4" s="238"/>
      <c r="F4" s="238"/>
      <c r="G4" s="238"/>
      <c r="H4" s="238"/>
      <c r="I4" s="239"/>
      <c r="J4" s="34"/>
      <c r="K4" s="36"/>
    </row>
    <row r="5" spans="1:11" x14ac:dyDescent="0.35">
      <c r="B5" s="1" t="s">
        <v>5</v>
      </c>
      <c r="E5" s="235"/>
      <c r="F5" s="236"/>
      <c r="G5" s="236"/>
      <c r="H5" s="236"/>
      <c r="I5" s="237"/>
      <c r="J5" s="34"/>
      <c r="K5" s="36"/>
    </row>
    <row r="6" spans="1:11" ht="57.95" customHeight="1" x14ac:dyDescent="0.35">
      <c r="C6" s="223" t="s">
        <v>77</v>
      </c>
      <c r="D6" s="224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254" t="s">
        <v>148</v>
      </c>
      <c r="D7" s="255"/>
      <c r="E7" s="256"/>
      <c r="F7" s="257"/>
      <c r="G7" s="257"/>
      <c r="H7" s="257"/>
      <c r="I7" s="258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245" t="s">
        <v>10</v>
      </c>
      <c r="C12" s="245"/>
      <c r="D12" s="246"/>
      <c r="E12" s="235"/>
      <c r="F12" s="236"/>
      <c r="G12" s="236"/>
      <c r="H12" s="236"/>
      <c r="I12" s="237"/>
      <c r="J12" s="6"/>
      <c r="K12" s="1" t="s">
        <v>114</v>
      </c>
    </row>
    <row r="13" spans="1:11" ht="60.95" hidden="1" customHeight="1" x14ac:dyDescent="0.35">
      <c r="A13" s="11"/>
      <c r="B13" s="12"/>
      <c r="C13" s="232" t="s">
        <v>52</v>
      </c>
      <c r="D13" s="233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221" t="s">
        <v>53</v>
      </c>
      <c r="D14" s="222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223" t="s">
        <v>149</v>
      </c>
      <c r="D15" s="224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221" t="s">
        <v>55</v>
      </c>
      <c r="D16" s="222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221" t="s">
        <v>56</v>
      </c>
      <c r="D17" s="222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221" t="s">
        <v>58</v>
      </c>
      <c r="D18" s="222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221" t="s">
        <v>59</v>
      </c>
      <c r="C19" s="221"/>
      <c r="D19" s="221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260" t="s">
        <v>138</v>
      </c>
      <c r="C20" s="260"/>
      <c r="D20" s="261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262" t="s">
        <v>160</v>
      </c>
      <c r="C21" s="262"/>
      <c r="D21" s="263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251" t="s">
        <v>117</v>
      </c>
      <c r="B22" s="251"/>
      <c r="C22" s="251"/>
      <c r="D22" s="251"/>
      <c r="E22" s="251"/>
      <c r="F22" s="251"/>
      <c r="G22" s="251"/>
      <c r="H22" s="251"/>
      <c r="I22" s="251"/>
      <c r="J22" s="252"/>
      <c r="K22" s="36"/>
    </row>
    <row r="23" spans="1:11" ht="171" customHeight="1" x14ac:dyDescent="0.35">
      <c r="B23" s="223" t="s">
        <v>71</v>
      </c>
      <c r="C23" s="223"/>
      <c r="D23" s="224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259" t="s">
        <v>127</v>
      </c>
      <c r="C24" s="259"/>
      <c r="D24" s="259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223" t="s">
        <v>129</v>
      </c>
      <c r="C25" s="223"/>
      <c r="D25" s="223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264" t="s">
        <v>131</v>
      </c>
      <c r="C26" s="259"/>
      <c r="D26" s="259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223" t="s">
        <v>135</v>
      </c>
      <c r="C27" s="223"/>
      <c r="D27" s="223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265" t="s">
        <v>163</v>
      </c>
      <c r="B28" s="265"/>
      <c r="C28" s="265"/>
      <c r="D28" s="265"/>
      <c r="E28" s="265"/>
      <c r="F28" s="265"/>
      <c r="G28" s="265"/>
      <c r="H28" s="265"/>
      <c r="I28" s="265"/>
      <c r="J28" s="266"/>
    </row>
    <row r="29" spans="1:11" x14ac:dyDescent="0.35">
      <c r="A29" s="267" t="s">
        <v>161</v>
      </c>
      <c r="B29" s="267"/>
      <c r="C29" s="267"/>
      <c r="D29" s="267"/>
      <c r="E29" s="267"/>
      <c r="F29" s="267"/>
      <c r="G29" s="267"/>
      <c r="H29" s="267"/>
      <c r="I29" s="267"/>
      <c r="J29" s="268"/>
      <c r="K29" s="36"/>
    </row>
    <row r="30" spans="1:11" ht="59.1" customHeight="1" x14ac:dyDescent="0.35">
      <c r="B30" s="225" t="s">
        <v>74</v>
      </c>
      <c r="C30" s="225"/>
      <c r="D30" s="247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243" t="s">
        <v>60</v>
      </c>
      <c r="C31" s="243"/>
      <c r="D31" s="244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269" t="s">
        <v>233</v>
      </c>
      <c r="C32" s="269"/>
      <c r="D32" s="270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269" t="s">
        <v>232</v>
      </c>
      <c r="C33" s="269"/>
      <c r="D33" s="270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259" t="s">
        <v>244</v>
      </c>
      <c r="C34" s="259"/>
      <c r="D34" s="259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271" t="s">
        <v>162</v>
      </c>
      <c r="B35" s="272"/>
      <c r="C35" s="272"/>
      <c r="D35" s="272"/>
      <c r="E35" s="272"/>
      <c r="F35" s="272"/>
      <c r="G35" s="272"/>
      <c r="H35" s="272"/>
      <c r="I35" s="273"/>
      <c r="J35" s="34"/>
      <c r="K35" s="35"/>
    </row>
    <row r="36" spans="1:11" s="9" customFormat="1" ht="111" customHeight="1" x14ac:dyDescent="0.35">
      <c r="B36" s="223" t="s">
        <v>70</v>
      </c>
      <c r="C36" s="223"/>
      <c r="D36" s="223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223" t="s">
        <v>75</v>
      </c>
      <c r="C37" s="223"/>
      <c r="D37" s="223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223" t="s">
        <v>76</v>
      </c>
      <c r="C38" s="223"/>
      <c r="D38" s="224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274"/>
      <c r="F39" s="275"/>
      <c r="G39" s="275"/>
      <c r="H39" s="275"/>
      <c r="I39" s="276"/>
      <c r="J39" s="46"/>
      <c r="K39" s="33"/>
    </row>
    <row r="40" spans="1:11" x14ac:dyDescent="0.35">
      <c r="C40" s="2" t="s">
        <v>18</v>
      </c>
      <c r="E40" s="229"/>
      <c r="F40" s="230"/>
      <c r="G40" s="230"/>
      <c r="H40" s="230"/>
      <c r="I40" s="231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223" t="s">
        <v>170</v>
      </c>
      <c r="D44" s="246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223" t="s">
        <v>169</v>
      </c>
      <c r="D45" s="246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223" t="s">
        <v>247</v>
      </c>
      <c r="D46" s="223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223" t="s">
        <v>248</v>
      </c>
      <c r="D47" s="223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223" t="s">
        <v>249</v>
      </c>
      <c r="D48" s="223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221" t="s">
        <v>231</v>
      </c>
      <c r="D49" s="221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223" t="s">
        <v>24</v>
      </c>
      <c r="D50" s="223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223" t="s">
        <v>43</v>
      </c>
      <c r="D51" s="223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223" t="s">
        <v>15</v>
      </c>
      <c r="D52" s="223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278" t="s">
        <v>213</v>
      </c>
      <c r="D53" s="279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223" t="s">
        <v>245</v>
      </c>
      <c r="D54" s="223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277" t="s">
        <v>219</v>
      </c>
      <c r="D55" s="277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223" t="s">
        <v>250</v>
      </c>
      <c r="D56" s="224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223" t="s">
        <v>251</v>
      </c>
      <c r="D57" s="223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277" t="s">
        <v>230</v>
      </c>
      <c r="D58" s="277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260" t="s">
        <v>252</v>
      </c>
      <c r="C59" s="260"/>
      <c r="D59" s="261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259" t="s">
        <v>282</v>
      </c>
      <c r="C60" s="259"/>
      <c r="D60" s="259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  <mergeCell ref="A1:I1"/>
    <mergeCell ref="A2:D3"/>
    <mergeCell ref="E2:I2"/>
    <mergeCell ref="E5:I5"/>
    <mergeCell ref="C6:D6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C51:D51"/>
    <mergeCell ref="C52:D52"/>
    <mergeCell ref="B38:D38"/>
    <mergeCell ref="C46:D46"/>
    <mergeCell ref="C47:D47"/>
    <mergeCell ref="C48:D48"/>
    <mergeCell ref="C44:D44"/>
    <mergeCell ref="C45:D45"/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4" t="s">
        <v>130</v>
      </c>
      <c r="B1" s="234"/>
      <c r="C1" s="234"/>
      <c r="D1" s="234"/>
      <c r="E1" s="234"/>
      <c r="F1" s="234"/>
      <c r="G1" s="234"/>
      <c r="H1" s="234"/>
      <c r="I1" s="234"/>
    </row>
    <row r="2" spans="1:11" x14ac:dyDescent="0.35">
      <c r="A2" s="228" t="s">
        <v>45</v>
      </c>
      <c r="B2" s="228"/>
      <c r="C2" s="228"/>
      <c r="D2" s="228"/>
      <c r="E2" s="227" t="s">
        <v>44</v>
      </c>
      <c r="F2" s="227"/>
      <c r="G2" s="227"/>
      <c r="H2" s="227"/>
      <c r="I2" s="227"/>
      <c r="J2" s="253" t="s">
        <v>41</v>
      </c>
      <c r="K2" s="242" t="s">
        <v>78</v>
      </c>
    </row>
    <row r="3" spans="1:11" x14ac:dyDescent="0.35">
      <c r="A3" s="228"/>
      <c r="B3" s="228"/>
      <c r="C3" s="228"/>
      <c r="D3" s="228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3"/>
      <c r="K3" s="242"/>
    </row>
    <row r="4" spans="1:11" x14ac:dyDescent="0.35">
      <c r="A4" s="238" t="s">
        <v>116</v>
      </c>
      <c r="B4" s="238"/>
      <c r="C4" s="238"/>
      <c r="D4" s="238"/>
      <c r="E4" s="238"/>
      <c r="F4" s="238"/>
      <c r="G4" s="238"/>
      <c r="H4" s="238"/>
      <c r="I4" s="239"/>
      <c r="J4" s="70"/>
      <c r="K4" s="36"/>
    </row>
    <row r="5" spans="1:11" x14ac:dyDescent="0.35">
      <c r="B5" s="1" t="s">
        <v>5</v>
      </c>
      <c r="E5" s="235"/>
      <c r="F5" s="236"/>
      <c r="G5" s="236"/>
      <c r="H5" s="236"/>
      <c r="I5" s="237"/>
      <c r="J5" s="70"/>
      <c r="K5" s="36"/>
    </row>
    <row r="6" spans="1:11" ht="57.95" customHeight="1" x14ac:dyDescent="0.35">
      <c r="C6" s="223" t="s">
        <v>77</v>
      </c>
      <c r="D6" s="224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254" t="s">
        <v>148</v>
      </c>
      <c r="D7" s="255"/>
      <c r="E7" s="256"/>
      <c r="F7" s="257"/>
      <c r="G7" s="257"/>
      <c r="H7" s="257"/>
      <c r="I7" s="258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245" t="s">
        <v>10</v>
      </c>
      <c r="C12" s="245"/>
      <c r="D12" s="246"/>
      <c r="E12" s="235"/>
      <c r="F12" s="236"/>
      <c r="G12" s="236"/>
      <c r="H12" s="236"/>
      <c r="I12" s="237"/>
      <c r="J12" s="68"/>
      <c r="K12" s="1" t="s">
        <v>114</v>
      </c>
    </row>
    <row r="13" spans="1:11" ht="60.95" hidden="1" customHeight="1" x14ac:dyDescent="0.35">
      <c r="A13" s="11"/>
      <c r="B13" s="12"/>
      <c r="C13" s="232" t="s">
        <v>52</v>
      </c>
      <c r="D13" s="233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221" t="s">
        <v>53</v>
      </c>
      <c r="D14" s="222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223" t="s">
        <v>149</v>
      </c>
      <c r="D15" s="224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221" t="s">
        <v>55</v>
      </c>
      <c r="D16" s="222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221" t="s">
        <v>56</v>
      </c>
      <c r="D17" s="222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221" t="s">
        <v>58</v>
      </c>
      <c r="D18" s="222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221" t="s">
        <v>59</v>
      </c>
      <c r="C19" s="221"/>
      <c r="D19" s="221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260" t="s">
        <v>138</v>
      </c>
      <c r="C20" s="260"/>
      <c r="D20" s="261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262" t="s">
        <v>160</v>
      </c>
      <c r="C21" s="262"/>
      <c r="D21" s="263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251" t="s">
        <v>117</v>
      </c>
      <c r="B22" s="251"/>
      <c r="C22" s="251"/>
      <c r="D22" s="251"/>
      <c r="E22" s="251"/>
      <c r="F22" s="251"/>
      <c r="G22" s="251"/>
      <c r="H22" s="251"/>
      <c r="I22" s="251"/>
      <c r="J22" s="252"/>
      <c r="K22" s="36"/>
    </row>
    <row r="23" spans="1:11" ht="171" customHeight="1" x14ac:dyDescent="0.35">
      <c r="B23" s="223" t="s">
        <v>71</v>
      </c>
      <c r="C23" s="223"/>
      <c r="D23" s="224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259" t="s">
        <v>127</v>
      </c>
      <c r="C24" s="259"/>
      <c r="D24" s="259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223" t="s">
        <v>129</v>
      </c>
      <c r="C25" s="223"/>
      <c r="D25" s="223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264" t="s">
        <v>131</v>
      </c>
      <c r="C26" s="259"/>
      <c r="D26" s="259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223" t="s">
        <v>135</v>
      </c>
      <c r="C27" s="223"/>
      <c r="D27" s="223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265" t="s">
        <v>163</v>
      </c>
      <c r="B28" s="265"/>
      <c r="C28" s="265"/>
      <c r="D28" s="265"/>
      <c r="E28" s="265"/>
      <c r="F28" s="265"/>
      <c r="G28" s="265"/>
      <c r="H28" s="265"/>
      <c r="I28" s="265"/>
      <c r="J28" s="266"/>
    </row>
    <row r="29" spans="1:11" x14ac:dyDescent="0.35">
      <c r="A29" s="267" t="s">
        <v>268</v>
      </c>
      <c r="B29" s="267"/>
      <c r="C29" s="267"/>
      <c r="D29" s="267"/>
      <c r="E29" s="267"/>
      <c r="F29" s="267"/>
      <c r="G29" s="267"/>
      <c r="H29" s="267"/>
      <c r="I29" s="267"/>
      <c r="J29" s="268"/>
      <c r="K29" s="36">
        <v>15</v>
      </c>
    </row>
    <row r="30" spans="1:11" ht="59.1" customHeight="1" x14ac:dyDescent="0.35">
      <c r="B30" s="225" t="s">
        <v>74</v>
      </c>
      <c r="C30" s="225"/>
      <c r="D30" s="247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243" t="s">
        <v>60</v>
      </c>
      <c r="C31" s="243"/>
      <c r="D31" s="244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269" t="s">
        <v>233</v>
      </c>
      <c r="C32" s="269"/>
      <c r="D32" s="270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269" t="s">
        <v>232</v>
      </c>
      <c r="C33" s="269"/>
      <c r="D33" s="270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259" t="s">
        <v>283</v>
      </c>
      <c r="C34" s="259"/>
      <c r="D34" s="259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271" t="s">
        <v>267</v>
      </c>
      <c r="B35" s="272"/>
      <c r="C35" s="272"/>
      <c r="D35" s="272"/>
      <c r="E35" s="272"/>
      <c r="F35" s="272"/>
      <c r="G35" s="272"/>
      <c r="H35" s="272"/>
      <c r="I35" s="273"/>
      <c r="J35" s="70"/>
      <c r="K35" s="35"/>
    </row>
    <row r="36" spans="1:11" s="9" customFormat="1" ht="111" customHeight="1" x14ac:dyDescent="0.35">
      <c r="B36" s="223" t="s">
        <v>70</v>
      </c>
      <c r="C36" s="223"/>
      <c r="D36" s="223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223" t="s">
        <v>75</v>
      </c>
      <c r="C37" s="223"/>
      <c r="D37" s="223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223" t="s">
        <v>76</v>
      </c>
      <c r="C38" s="223"/>
      <c r="D38" s="224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274"/>
      <c r="F39" s="275"/>
      <c r="G39" s="275"/>
      <c r="H39" s="275"/>
      <c r="I39" s="276"/>
      <c r="J39" s="73"/>
      <c r="K39" s="33"/>
    </row>
    <row r="40" spans="1:11" x14ac:dyDescent="0.35">
      <c r="C40" s="2" t="s">
        <v>18</v>
      </c>
      <c r="E40" s="229"/>
      <c r="F40" s="230"/>
      <c r="G40" s="230"/>
      <c r="H40" s="230"/>
      <c r="I40" s="231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223" t="s">
        <v>170</v>
      </c>
      <c r="D44" s="246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223" t="s">
        <v>169</v>
      </c>
      <c r="D45" s="246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223" t="s">
        <v>247</v>
      </c>
      <c r="D46" s="223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223" t="s">
        <v>248</v>
      </c>
      <c r="D47" s="223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223" t="s">
        <v>249</v>
      </c>
      <c r="D48" s="223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221" t="s">
        <v>231</v>
      </c>
      <c r="D49" s="221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223" t="s">
        <v>24</v>
      </c>
      <c r="D50" s="223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223" t="s">
        <v>43</v>
      </c>
      <c r="D51" s="223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223" t="s">
        <v>15</v>
      </c>
      <c r="D52" s="223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278" t="s">
        <v>213</v>
      </c>
      <c r="D53" s="279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223" t="s">
        <v>245</v>
      </c>
      <c r="D54" s="223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277" t="s">
        <v>219</v>
      </c>
      <c r="D55" s="277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223" t="s">
        <v>250</v>
      </c>
      <c r="D56" s="224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223" t="s">
        <v>251</v>
      </c>
      <c r="D57" s="223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277" t="s">
        <v>230</v>
      </c>
      <c r="D58" s="277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260" t="s">
        <v>252</v>
      </c>
      <c r="C59" s="260"/>
      <c r="D59" s="261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226" t="s">
        <v>253</v>
      </c>
      <c r="C60" s="226"/>
      <c r="D60" s="226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E5:I5"/>
    <mergeCell ref="C6:D6"/>
    <mergeCell ref="C7:D7"/>
    <mergeCell ref="E7:I7"/>
    <mergeCell ref="A4:I4"/>
    <mergeCell ref="A1:I1"/>
    <mergeCell ref="A2:D3"/>
    <mergeCell ref="E2:I2"/>
    <mergeCell ref="J2:J3"/>
    <mergeCell ref="K2:K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80" t="s">
        <v>373</v>
      </c>
      <c r="B1" s="280"/>
    </row>
    <row r="2" spans="1:2" ht="27" customHeight="1" x14ac:dyDescent="0.2">
      <c r="A2" s="280"/>
      <c r="B2" s="280"/>
    </row>
    <row r="3" spans="1:2" ht="23.25" x14ac:dyDescent="0.35">
      <c r="A3" s="254" t="s">
        <v>358</v>
      </c>
      <c r="B3" s="255"/>
    </row>
    <row r="4" spans="1:2" ht="23.25" x14ac:dyDescent="0.35">
      <c r="A4" s="50"/>
      <c r="B4" s="12" t="s">
        <v>359</v>
      </c>
    </row>
    <row r="5" spans="1:2" ht="23.25" x14ac:dyDescent="0.35">
      <c r="A5" s="50"/>
      <c r="B5" s="12" t="s">
        <v>360</v>
      </c>
    </row>
    <row r="6" spans="1:2" ht="23.25" x14ac:dyDescent="0.35">
      <c r="A6" s="50"/>
      <c r="B6" s="12" t="s">
        <v>361</v>
      </c>
    </row>
    <row r="7" spans="1:2" ht="23.25" x14ac:dyDescent="0.35">
      <c r="A7" s="50"/>
      <c r="B7" s="12" t="s">
        <v>362</v>
      </c>
    </row>
    <row r="8" spans="1:2" ht="23.25" x14ac:dyDescent="0.35">
      <c r="A8" s="232" t="s">
        <v>363</v>
      </c>
      <c r="B8" s="233"/>
    </row>
    <row r="9" spans="1:2" ht="23.25" x14ac:dyDescent="0.2">
      <c r="A9" s="221" t="s">
        <v>364</v>
      </c>
      <c r="B9" s="222"/>
    </row>
    <row r="10" spans="1:2" ht="23.25" x14ac:dyDescent="0.2">
      <c r="A10" s="221" t="s">
        <v>365</v>
      </c>
      <c r="B10" s="222"/>
    </row>
    <row r="11" spans="1:2" ht="23.25" x14ac:dyDescent="0.2">
      <c r="A11" s="221" t="s">
        <v>366</v>
      </c>
      <c r="B11" s="222"/>
    </row>
    <row r="12" spans="1:2" ht="23.25" x14ac:dyDescent="0.2">
      <c r="A12" s="221" t="s">
        <v>367</v>
      </c>
      <c r="B12" s="222"/>
    </row>
    <row r="13" spans="1:2" ht="27" customHeight="1" x14ac:dyDescent="0.2">
      <c r="A13" s="287" t="s">
        <v>368</v>
      </c>
      <c r="B13" s="287"/>
    </row>
    <row r="14" spans="1:2" ht="23.25" x14ac:dyDescent="0.2">
      <c r="A14" s="281" t="s">
        <v>369</v>
      </c>
      <c r="B14" s="282"/>
    </row>
    <row r="15" spans="1:2" ht="23.25" x14ac:dyDescent="0.2">
      <c r="A15" s="283" t="s">
        <v>370</v>
      </c>
      <c r="B15" s="284"/>
    </row>
    <row r="16" spans="1:2" ht="23.25" x14ac:dyDescent="0.35">
      <c r="A16" s="277" t="s">
        <v>371</v>
      </c>
      <c r="B16" s="277"/>
    </row>
    <row r="17" spans="1:2" ht="23.25" x14ac:dyDescent="0.35">
      <c r="A17" s="285" t="s">
        <v>372</v>
      </c>
      <c r="B17" s="286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6" t="s">
        <v>452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2" x14ac:dyDescent="0.35">
      <c r="A2" s="307" t="s">
        <v>378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2" x14ac:dyDescent="0.35">
      <c r="A3" s="308" t="s">
        <v>326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2" x14ac:dyDescent="0.35">
      <c r="A4" s="309" t="s">
        <v>327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93"/>
    </row>
    <row r="5" spans="1:12" x14ac:dyDescent="0.35">
      <c r="A5" s="228" t="s">
        <v>321</v>
      </c>
      <c r="B5" s="228"/>
      <c r="C5" s="228"/>
      <c r="D5" s="227" t="s">
        <v>322</v>
      </c>
      <c r="E5" s="227"/>
      <c r="F5" s="227"/>
      <c r="G5" s="227"/>
      <c r="H5" s="227"/>
      <c r="I5" s="310" t="s">
        <v>323</v>
      </c>
      <c r="J5" s="312" t="s">
        <v>324</v>
      </c>
      <c r="K5" s="313" t="s">
        <v>325</v>
      </c>
      <c r="L5" s="293" t="s">
        <v>305</v>
      </c>
    </row>
    <row r="6" spans="1:12" x14ac:dyDescent="0.35">
      <c r="A6" s="228"/>
      <c r="B6" s="228"/>
      <c r="C6" s="228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1"/>
      <c r="J6" s="253"/>
      <c r="K6" s="314"/>
      <c r="L6" s="294"/>
    </row>
    <row r="7" spans="1:12" x14ac:dyDescent="0.35">
      <c r="A7" s="295" t="s">
        <v>374</v>
      </c>
      <c r="B7" s="296"/>
      <c r="C7" s="296"/>
      <c r="D7" s="296"/>
      <c r="E7" s="296"/>
      <c r="F7" s="296"/>
      <c r="G7" s="296"/>
      <c r="H7" s="297"/>
      <c r="I7" s="94"/>
      <c r="J7" s="70"/>
      <c r="K7" s="70"/>
      <c r="L7" s="88" t="s">
        <v>308</v>
      </c>
    </row>
    <row r="8" spans="1:12" ht="117.95" customHeight="1" x14ac:dyDescent="0.35">
      <c r="A8" s="305">
        <v>1</v>
      </c>
      <c r="B8" s="305"/>
      <c r="C8" s="100" t="s">
        <v>375</v>
      </c>
      <c r="D8" s="90" t="s">
        <v>383</v>
      </c>
      <c r="E8" s="90" t="s">
        <v>384</v>
      </c>
      <c r="F8" s="90" t="s">
        <v>385</v>
      </c>
      <c r="G8" s="90" t="s">
        <v>386</v>
      </c>
      <c r="H8" s="90" t="s">
        <v>387</v>
      </c>
      <c r="I8" s="90"/>
      <c r="J8" s="115">
        <v>15</v>
      </c>
      <c r="K8" s="68"/>
      <c r="L8" s="6"/>
    </row>
    <row r="9" spans="1:12" ht="75.95" customHeight="1" x14ac:dyDescent="0.35">
      <c r="A9" s="305">
        <v>2</v>
      </c>
      <c r="B9" s="305"/>
      <c r="C9" s="100" t="s">
        <v>376</v>
      </c>
      <c r="D9" s="10" t="s">
        <v>337</v>
      </c>
      <c r="E9" s="10" t="s">
        <v>335</v>
      </c>
      <c r="F9" s="10" t="s">
        <v>336</v>
      </c>
      <c r="G9" s="10" t="s">
        <v>388</v>
      </c>
      <c r="H9" s="10" t="s">
        <v>389</v>
      </c>
      <c r="I9" s="51"/>
      <c r="J9" s="115">
        <v>10</v>
      </c>
      <c r="K9" s="68"/>
      <c r="L9" s="6"/>
    </row>
    <row r="10" spans="1:12" ht="81" customHeight="1" x14ac:dyDescent="0.35">
      <c r="A10" s="305">
        <v>3</v>
      </c>
      <c r="B10" s="305"/>
      <c r="C10" s="104" t="s">
        <v>460</v>
      </c>
      <c r="D10" s="10" t="s">
        <v>453</v>
      </c>
      <c r="E10" s="10" t="s">
        <v>454</v>
      </c>
      <c r="F10" s="10" t="s">
        <v>455</v>
      </c>
      <c r="G10" s="10" t="s">
        <v>456</v>
      </c>
      <c r="H10" s="10" t="s">
        <v>457</v>
      </c>
      <c r="I10" s="51"/>
      <c r="J10" s="115">
        <v>10</v>
      </c>
      <c r="K10" s="68"/>
      <c r="L10" s="6"/>
    </row>
    <row r="11" spans="1:12" ht="81" customHeight="1" x14ac:dyDescent="0.35">
      <c r="A11" s="305">
        <v>4</v>
      </c>
      <c r="B11" s="305"/>
      <c r="C11" s="104" t="s">
        <v>461</v>
      </c>
      <c r="D11" s="10" t="s">
        <v>453</v>
      </c>
      <c r="E11" s="10" t="s">
        <v>454</v>
      </c>
      <c r="F11" s="10" t="s">
        <v>455</v>
      </c>
      <c r="G11" s="10" t="s">
        <v>456</v>
      </c>
      <c r="H11" s="10" t="s">
        <v>457</v>
      </c>
      <c r="I11" s="51"/>
      <c r="J11" s="115">
        <v>10</v>
      </c>
      <c r="K11" s="68"/>
      <c r="L11" s="6"/>
    </row>
    <row r="12" spans="1:12" ht="81" customHeight="1" x14ac:dyDescent="0.35">
      <c r="A12" s="305">
        <v>5</v>
      </c>
      <c r="B12" s="305"/>
      <c r="C12" s="104" t="s">
        <v>462</v>
      </c>
      <c r="D12" s="10" t="s">
        <v>453</v>
      </c>
      <c r="E12" s="10" t="s">
        <v>454</v>
      </c>
      <c r="F12" s="10" t="s">
        <v>455</v>
      </c>
      <c r="G12" s="10" t="s">
        <v>456</v>
      </c>
      <c r="H12" s="10" t="s">
        <v>457</v>
      </c>
      <c r="I12" s="51"/>
      <c r="J12" s="115">
        <v>10</v>
      </c>
      <c r="K12" s="68"/>
      <c r="L12" s="6"/>
    </row>
    <row r="13" spans="1:12" ht="81" customHeight="1" x14ac:dyDescent="0.35">
      <c r="A13" s="305">
        <v>6</v>
      </c>
      <c r="B13" s="305"/>
      <c r="C13" s="104" t="s">
        <v>463</v>
      </c>
      <c r="D13" s="10" t="s">
        <v>453</v>
      </c>
      <c r="E13" s="10" t="s">
        <v>454</v>
      </c>
      <c r="F13" s="10" t="s">
        <v>455</v>
      </c>
      <c r="G13" s="10" t="s">
        <v>456</v>
      </c>
      <c r="H13" s="10" t="s">
        <v>457</v>
      </c>
      <c r="I13" s="51"/>
      <c r="J13" s="115">
        <v>10</v>
      </c>
      <c r="K13" s="68"/>
      <c r="L13" s="6"/>
    </row>
    <row r="14" spans="1:12" ht="140.1" customHeight="1" x14ac:dyDescent="0.35">
      <c r="A14" s="305">
        <v>7</v>
      </c>
      <c r="B14" s="305"/>
      <c r="C14" s="100" t="s">
        <v>443</v>
      </c>
      <c r="D14" s="10" t="s">
        <v>401</v>
      </c>
      <c r="E14" s="10" t="s">
        <v>402</v>
      </c>
      <c r="F14" s="10" t="s">
        <v>400</v>
      </c>
      <c r="G14" s="10" t="s">
        <v>399</v>
      </c>
      <c r="H14" s="10" t="s">
        <v>403</v>
      </c>
      <c r="I14" s="51"/>
      <c r="J14" s="115">
        <v>35</v>
      </c>
      <c r="K14" s="68"/>
    </row>
    <row r="15" spans="1:12" x14ac:dyDescent="0.35">
      <c r="A15" s="298" t="s">
        <v>379</v>
      </c>
      <c r="B15" s="299"/>
      <c r="C15" s="299"/>
      <c r="D15" s="299"/>
      <c r="E15" s="299"/>
      <c r="F15" s="299"/>
      <c r="G15" s="299"/>
      <c r="H15" s="299"/>
      <c r="I15" s="300"/>
      <c r="J15" s="116">
        <f>J14+J13+J12+J11+J10+J9+J8</f>
        <v>100</v>
      </c>
      <c r="L15" s="88"/>
    </row>
    <row r="16" spans="1:12" ht="15.95" customHeight="1" x14ac:dyDescent="0.35">
      <c r="A16" s="105"/>
      <c r="B16" s="105"/>
      <c r="C16" s="54"/>
      <c r="D16" s="105"/>
      <c r="E16" s="105"/>
      <c r="F16" s="105"/>
      <c r="G16" s="105"/>
      <c r="H16" s="105"/>
      <c r="I16" s="106"/>
    </row>
    <row r="17" spans="1:11" ht="21" customHeight="1" x14ac:dyDescent="0.35">
      <c r="A17" s="301"/>
      <c r="B17" s="301"/>
      <c r="C17" s="302" t="s">
        <v>458</v>
      </c>
      <c r="D17" s="302"/>
      <c r="E17" s="302"/>
      <c r="F17" s="302"/>
      <c r="G17" s="302"/>
      <c r="H17" s="303"/>
      <c r="I17" s="304" t="s">
        <v>450</v>
      </c>
      <c r="J17" s="303"/>
      <c r="K17" s="107" t="s">
        <v>459</v>
      </c>
    </row>
    <row r="18" spans="1:11" s="110" customFormat="1" ht="21" customHeight="1" x14ac:dyDescent="0.3">
      <c r="A18" s="288"/>
      <c r="B18" s="288"/>
      <c r="C18" s="289" t="s">
        <v>464</v>
      </c>
      <c r="D18" s="289"/>
      <c r="E18" s="289"/>
      <c r="F18" s="289"/>
      <c r="G18" s="289"/>
      <c r="H18" s="290"/>
      <c r="I18" s="291"/>
      <c r="J18" s="292"/>
      <c r="K18" s="109"/>
    </row>
    <row r="19" spans="1:11" s="110" customFormat="1" ht="21" customHeight="1" x14ac:dyDescent="0.3">
      <c r="A19" s="288"/>
      <c r="B19" s="288"/>
      <c r="C19" s="289" t="s">
        <v>465</v>
      </c>
      <c r="D19" s="289"/>
      <c r="E19" s="289"/>
      <c r="F19" s="289"/>
      <c r="G19" s="289"/>
      <c r="H19" s="290"/>
      <c r="I19" s="291"/>
      <c r="J19" s="292"/>
      <c r="K19" s="109"/>
    </row>
    <row r="20" spans="1:11" s="110" customFormat="1" ht="21" customHeight="1" x14ac:dyDescent="0.3">
      <c r="A20" s="288"/>
      <c r="B20" s="288"/>
      <c r="C20" s="289" t="s">
        <v>466</v>
      </c>
      <c r="D20" s="289"/>
      <c r="E20" s="289"/>
      <c r="F20" s="289"/>
      <c r="G20" s="289"/>
      <c r="H20" s="290"/>
      <c r="I20" s="291"/>
      <c r="J20" s="292"/>
      <c r="K20" s="109"/>
    </row>
    <row r="21" spans="1:11" s="110" customFormat="1" ht="21" customHeight="1" x14ac:dyDescent="0.3">
      <c r="A21" s="288"/>
      <c r="B21" s="288"/>
      <c r="C21" s="289" t="s">
        <v>467</v>
      </c>
      <c r="D21" s="289"/>
      <c r="E21" s="289"/>
      <c r="F21" s="289"/>
      <c r="G21" s="289"/>
      <c r="H21" s="290"/>
      <c r="I21" s="291"/>
      <c r="J21" s="292"/>
      <c r="K21" s="109"/>
    </row>
    <row r="22" spans="1:11" s="110" customFormat="1" ht="21" customHeight="1" x14ac:dyDescent="0.3">
      <c r="A22" s="288"/>
      <c r="B22" s="288"/>
      <c r="C22" s="289" t="s">
        <v>468</v>
      </c>
      <c r="D22" s="289"/>
      <c r="E22" s="289"/>
      <c r="F22" s="289"/>
      <c r="G22" s="289"/>
      <c r="H22" s="290"/>
      <c r="I22" s="291"/>
      <c r="J22" s="292"/>
      <c r="K22" s="109"/>
    </row>
    <row r="23" spans="1:11" s="110" customFormat="1" ht="21" customHeight="1" x14ac:dyDescent="0.3">
      <c r="A23" s="288"/>
      <c r="B23" s="288"/>
      <c r="C23" s="289" t="s">
        <v>469</v>
      </c>
      <c r="D23" s="289"/>
      <c r="E23" s="289"/>
      <c r="F23" s="289"/>
      <c r="G23" s="289"/>
      <c r="H23" s="290"/>
      <c r="I23" s="291"/>
      <c r="J23" s="292"/>
      <c r="K23" s="109"/>
    </row>
    <row r="24" spans="1:11" s="110" customFormat="1" ht="21" customHeight="1" x14ac:dyDescent="0.3">
      <c r="A24" s="288"/>
      <c r="B24" s="288"/>
      <c r="C24" s="289" t="s">
        <v>470</v>
      </c>
      <c r="D24" s="289"/>
      <c r="E24" s="289"/>
      <c r="F24" s="289"/>
      <c r="G24" s="289"/>
      <c r="H24" s="290"/>
      <c r="I24" s="291"/>
      <c r="J24" s="292"/>
      <c r="K24" s="111"/>
    </row>
    <row r="25" spans="1:11" s="110" customFormat="1" ht="21" customHeight="1" x14ac:dyDescent="0.3">
      <c r="A25" s="288"/>
      <c r="B25" s="288"/>
      <c r="C25" s="289" t="s">
        <v>471</v>
      </c>
      <c r="D25" s="289"/>
      <c r="E25" s="289"/>
      <c r="F25" s="289"/>
      <c r="G25" s="289"/>
      <c r="H25" s="290"/>
      <c r="I25" s="291"/>
      <c r="J25" s="292"/>
      <c r="K25" s="111"/>
    </row>
    <row r="26" spans="1:11" s="110" customFormat="1" ht="21" customHeight="1" x14ac:dyDescent="0.3">
      <c r="A26" s="288"/>
      <c r="B26" s="288"/>
      <c r="C26" s="289" t="s">
        <v>472</v>
      </c>
      <c r="D26" s="289"/>
      <c r="E26" s="289"/>
      <c r="F26" s="289"/>
      <c r="G26" s="289"/>
      <c r="H26" s="290"/>
      <c r="I26" s="291"/>
      <c r="J26" s="292"/>
      <c r="K26" s="111"/>
    </row>
    <row r="27" spans="1:11" s="110" customFormat="1" ht="21" customHeight="1" x14ac:dyDescent="0.3">
      <c r="A27" s="288"/>
      <c r="B27" s="288"/>
      <c r="C27" s="289" t="s">
        <v>473</v>
      </c>
      <c r="D27" s="289"/>
      <c r="E27" s="289"/>
      <c r="F27" s="289"/>
      <c r="G27" s="289"/>
      <c r="H27" s="290"/>
      <c r="I27" s="291"/>
      <c r="J27" s="292"/>
      <c r="K27" s="109"/>
    </row>
    <row r="28" spans="1:11" s="110" customFormat="1" ht="21" customHeight="1" x14ac:dyDescent="0.3">
      <c r="A28" s="288"/>
      <c r="B28" s="288"/>
      <c r="C28" s="289" t="s">
        <v>474</v>
      </c>
      <c r="D28" s="289"/>
      <c r="E28" s="289"/>
      <c r="F28" s="289"/>
      <c r="G28" s="289"/>
      <c r="H28" s="290"/>
      <c r="I28" s="291"/>
      <c r="J28" s="292"/>
      <c r="K28" s="109"/>
    </row>
    <row r="29" spans="1:11" s="110" customFormat="1" ht="21" customHeight="1" x14ac:dyDescent="0.3">
      <c r="A29" s="288"/>
      <c r="B29" s="288"/>
      <c r="C29" s="289" t="s">
        <v>475</v>
      </c>
      <c r="D29" s="289"/>
      <c r="E29" s="289"/>
      <c r="F29" s="289"/>
      <c r="G29" s="289"/>
      <c r="H29" s="290"/>
      <c r="I29" s="291"/>
      <c r="J29" s="292"/>
      <c r="K29" s="109"/>
    </row>
    <row r="30" spans="1:11" s="110" customFormat="1" ht="21" customHeight="1" x14ac:dyDescent="0.3">
      <c r="A30" s="108"/>
      <c r="B30" s="108"/>
      <c r="C30" s="289" t="s">
        <v>476</v>
      </c>
      <c r="D30" s="289"/>
      <c r="E30" s="289"/>
      <c r="F30" s="289"/>
      <c r="G30" s="289"/>
      <c r="H30" s="290"/>
      <c r="I30" s="291"/>
      <c r="J30" s="292"/>
      <c r="K30" s="109"/>
    </row>
    <row r="31" spans="1:11" s="110" customFormat="1" ht="21" customHeight="1" x14ac:dyDescent="0.3">
      <c r="A31" s="108"/>
      <c r="B31" s="108"/>
      <c r="C31" s="289" t="s">
        <v>477</v>
      </c>
      <c r="D31" s="289"/>
      <c r="E31" s="289"/>
      <c r="F31" s="289"/>
      <c r="G31" s="289"/>
      <c r="H31" s="290"/>
      <c r="I31" s="291"/>
      <c r="J31" s="292"/>
      <c r="K31" s="109"/>
    </row>
    <row r="32" spans="1:11" s="110" customFormat="1" ht="21" customHeight="1" x14ac:dyDescent="0.3">
      <c r="A32" s="108"/>
      <c r="B32" s="108"/>
      <c r="C32" s="289" t="s">
        <v>478</v>
      </c>
      <c r="D32" s="289"/>
      <c r="E32" s="289"/>
      <c r="F32" s="289"/>
      <c r="G32" s="289"/>
      <c r="H32" s="290"/>
      <c r="I32" s="291"/>
      <c r="J32" s="292"/>
      <c r="K32" s="109"/>
    </row>
    <row r="33" spans="1:11" s="110" customFormat="1" ht="21" customHeight="1" x14ac:dyDescent="0.3">
      <c r="A33" s="108"/>
      <c r="B33" s="108"/>
      <c r="C33" s="289" t="s">
        <v>479</v>
      </c>
      <c r="D33" s="289"/>
      <c r="E33" s="289"/>
      <c r="F33" s="289"/>
      <c r="G33" s="289"/>
      <c r="H33" s="290"/>
      <c r="I33" s="291"/>
      <c r="J33" s="292"/>
      <c r="K33" s="109"/>
    </row>
    <row r="34" spans="1:11" s="110" customFormat="1" ht="21" customHeight="1" x14ac:dyDescent="0.3">
      <c r="A34" s="108"/>
      <c r="B34" s="108"/>
      <c r="C34" s="289" t="s">
        <v>480</v>
      </c>
      <c r="D34" s="289"/>
      <c r="E34" s="289"/>
      <c r="F34" s="289"/>
      <c r="G34" s="289"/>
      <c r="H34" s="290"/>
      <c r="I34" s="291"/>
      <c r="J34" s="292"/>
      <c r="K34" s="109"/>
    </row>
    <row r="35" spans="1:11" s="110" customFormat="1" ht="21" customHeight="1" x14ac:dyDescent="0.3">
      <c r="A35" s="108"/>
      <c r="B35" s="108"/>
      <c r="C35" s="289" t="s">
        <v>481</v>
      </c>
      <c r="D35" s="289"/>
      <c r="E35" s="289"/>
      <c r="F35" s="289"/>
      <c r="G35" s="289"/>
      <c r="H35" s="290"/>
      <c r="I35" s="291"/>
      <c r="J35" s="292"/>
      <c r="K35" s="109"/>
    </row>
    <row r="36" spans="1:11" s="110" customFormat="1" ht="21" customHeight="1" x14ac:dyDescent="0.3">
      <c r="A36" s="108"/>
      <c r="B36" s="108"/>
      <c r="C36" s="289" t="s">
        <v>482</v>
      </c>
      <c r="D36" s="289"/>
      <c r="E36" s="289"/>
      <c r="F36" s="289"/>
      <c r="G36" s="289"/>
      <c r="H36" s="290"/>
      <c r="I36" s="291"/>
      <c r="J36" s="292"/>
      <c r="K36" s="109"/>
    </row>
    <row r="37" spans="1:11" s="110" customFormat="1" ht="21" customHeight="1" x14ac:dyDescent="0.3">
      <c r="A37" s="108"/>
      <c r="B37" s="108"/>
      <c r="C37" s="289" t="s">
        <v>483</v>
      </c>
      <c r="D37" s="289"/>
      <c r="E37" s="289"/>
      <c r="F37" s="289"/>
      <c r="G37" s="289"/>
      <c r="H37" s="290"/>
      <c r="I37" s="291"/>
      <c r="J37" s="292"/>
      <c r="K37" s="109"/>
    </row>
    <row r="38" spans="1:11" s="110" customFormat="1" ht="21" customHeight="1" x14ac:dyDescent="0.3">
      <c r="A38" s="108"/>
      <c r="B38" s="108"/>
      <c r="C38" s="289" t="s">
        <v>484</v>
      </c>
      <c r="D38" s="289"/>
      <c r="E38" s="289"/>
      <c r="F38" s="289"/>
      <c r="G38" s="289"/>
      <c r="H38" s="290"/>
      <c r="I38" s="291"/>
      <c r="J38" s="292"/>
      <c r="K38" s="109"/>
    </row>
    <row r="39" spans="1:11" s="110" customFormat="1" ht="21" customHeight="1" x14ac:dyDescent="0.3">
      <c r="A39" s="108"/>
      <c r="B39" s="108"/>
      <c r="C39" s="289" t="s">
        <v>485</v>
      </c>
      <c r="D39" s="289"/>
      <c r="E39" s="289"/>
      <c r="F39" s="289"/>
      <c r="G39" s="289"/>
      <c r="H39" s="290"/>
      <c r="I39" s="291"/>
      <c r="J39" s="292"/>
      <c r="K39" s="109"/>
    </row>
    <row r="40" spans="1:11" s="110" customFormat="1" ht="21" customHeight="1" x14ac:dyDescent="0.3">
      <c r="A40" s="108"/>
      <c r="B40" s="108"/>
      <c r="C40" s="289" t="s">
        <v>486</v>
      </c>
      <c r="D40" s="289"/>
      <c r="E40" s="289"/>
      <c r="F40" s="289"/>
      <c r="G40" s="289"/>
      <c r="H40" s="290"/>
      <c r="I40" s="291"/>
      <c r="J40" s="292"/>
      <c r="K40" s="109"/>
    </row>
    <row r="41" spans="1:11" s="110" customFormat="1" ht="21" customHeight="1" x14ac:dyDescent="0.3">
      <c r="A41" s="108"/>
      <c r="B41" s="108"/>
      <c r="C41" s="289" t="s">
        <v>487</v>
      </c>
      <c r="D41" s="289"/>
      <c r="E41" s="289"/>
      <c r="F41" s="289"/>
      <c r="G41" s="289"/>
      <c r="H41" s="290"/>
      <c r="I41" s="291"/>
      <c r="J41" s="292"/>
      <c r="K41" s="109"/>
    </row>
    <row r="42" spans="1:11" s="110" customFormat="1" ht="21" customHeight="1" x14ac:dyDescent="0.3">
      <c r="A42" s="108"/>
      <c r="B42" s="108"/>
      <c r="C42" s="289" t="s">
        <v>488</v>
      </c>
      <c r="D42" s="289"/>
      <c r="E42" s="289"/>
      <c r="F42" s="289"/>
      <c r="G42" s="289"/>
      <c r="H42" s="290"/>
      <c r="I42" s="291"/>
      <c r="J42" s="292"/>
      <c r="K42" s="109"/>
    </row>
    <row r="43" spans="1:11" s="110" customFormat="1" ht="21" customHeight="1" x14ac:dyDescent="0.3">
      <c r="A43" s="108"/>
      <c r="B43" s="108"/>
      <c r="C43" s="289" t="s">
        <v>489</v>
      </c>
      <c r="D43" s="289"/>
      <c r="E43" s="289"/>
      <c r="F43" s="289"/>
      <c r="G43" s="289"/>
      <c r="H43" s="290"/>
      <c r="I43" s="291"/>
      <c r="J43" s="292"/>
      <c r="K43" s="109"/>
    </row>
    <row r="44" spans="1:11" s="110" customFormat="1" ht="21" customHeight="1" x14ac:dyDescent="0.3">
      <c r="A44" s="108"/>
      <c r="B44" s="108"/>
      <c r="C44" s="289" t="s">
        <v>490</v>
      </c>
      <c r="D44" s="289"/>
      <c r="E44" s="289"/>
      <c r="F44" s="289"/>
      <c r="G44" s="289"/>
      <c r="H44" s="290"/>
      <c r="I44" s="291"/>
      <c r="J44" s="292"/>
      <c r="K44" s="109"/>
    </row>
    <row r="45" spans="1:11" s="110" customFormat="1" ht="21" customHeight="1" x14ac:dyDescent="0.3">
      <c r="A45" s="108"/>
      <c r="B45" s="108"/>
      <c r="C45" s="289" t="s">
        <v>491</v>
      </c>
      <c r="D45" s="289"/>
      <c r="E45" s="289"/>
      <c r="F45" s="289"/>
      <c r="G45" s="289"/>
      <c r="H45" s="290"/>
      <c r="I45" s="291"/>
      <c r="J45" s="292"/>
      <c r="K45" s="109"/>
    </row>
    <row r="46" spans="1:11" s="110" customFormat="1" ht="21" customHeight="1" x14ac:dyDescent="0.3">
      <c r="A46" s="108"/>
      <c r="B46" s="108"/>
      <c r="C46" s="289" t="s">
        <v>492</v>
      </c>
      <c r="D46" s="289"/>
      <c r="E46" s="289"/>
      <c r="F46" s="289"/>
      <c r="G46" s="289"/>
      <c r="H46" s="290"/>
      <c r="I46" s="291"/>
      <c r="J46" s="292"/>
      <c r="K46" s="109"/>
    </row>
    <row r="47" spans="1:11" s="110" customFormat="1" ht="21" customHeight="1" x14ac:dyDescent="0.3">
      <c r="A47" s="108"/>
      <c r="B47" s="108"/>
      <c r="C47" s="289" t="s">
        <v>493</v>
      </c>
      <c r="D47" s="289"/>
      <c r="E47" s="289"/>
      <c r="F47" s="289"/>
      <c r="G47" s="289"/>
      <c r="H47" s="290"/>
      <c r="I47" s="291"/>
      <c r="J47" s="292"/>
      <c r="K47" s="109"/>
    </row>
    <row r="48" spans="1:11" s="110" customFormat="1" ht="21" customHeight="1" x14ac:dyDescent="0.3">
      <c r="A48" s="108"/>
      <c r="B48" s="108"/>
      <c r="C48" s="289" t="s">
        <v>500</v>
      </c>
      <c r="D48" s="289"/>
      <c r="E48" s="289"/>
      <c r="F48" s="289"/>
      <c r="G48" s="289"/>
      <c r="H48" s="290"/>
      <c r="I48" s="291"/>
      <c r="J48" s="292"/>
      <c r="K48" s="109"/>
    </row>
    <row r="49" spans="1:11" s="110" customFormat="1" ht="21" customHeight="1" x14ac:dyDescent="0.3">
      <c r="A49" s="108"/>
      <c r="B49" s="108"/>
      <c r="C49" s="289" t="s">
        <v>494</v>
      </c>
      <c r="D49" s="289"/>
      <c r="E49" s="289"/>
      <c r="F49" s="289"/>
      <c r="G49" s="289"/>
      <c r="H49" s="290"/>
      <c r="I49" s="291"/>
      <c r="J49" s="292"/>
      <c r="K49" s="109"/>
    </row>
    <row r="50" spans="1:11" s="110" customFormat="1" ht="21" customHeight="1" x14ac:dyDescent="0.3">
      <c r="A50" s="108"/>
      <c r="B50" s="108"/>
      <c r="C50" s="289" t="s">
        <v>495</v>
      </c>
      <c r="D50" s="289"/>
      <c r="E50" s="289"/>
      <c r="F50" s="289"/>
      <c r="G50" s="289"/>
      <c r="H50" s="290"/>
      <c r="I50" s="291"/>
      <c r="J50" s="292"/>
      <c r="K50" s="109"/>
    </row>
    <row r="51" spans="1:11" s="110" customFormat="1" ht="21" customHeight="1" x14ac:dyDescent="0.3">
      <c r="A51" s="108"/>
      <c r="B51" s="108"/>
      <c r="C51" s="289" t="s">
        <v>496</v>
      </c>
      <c r="D51" s="289"/>
      <c r="E51" s="289"/>
      <c r="F51" s="289"/>
      <c r="G51" s="289"/>
      <c r="H51" s="290"/>
      <c r="I51" s="291"/>
      <c r="J51" s="292"/>
      <c r="K51" s="109"/>
    </row>
    <row r="52" spans="1:11" s="110" customFormat="1" ht="21" customHeight="1" x14ac:dyDescent="0.3">
      <c r="A52" s="108"/>
      <c r="B52" s="108"/>
      <c r="C52" s="289" t="s">
        <v>497</v>
      </c>
      <c r="D52" s="289"/>
      <c r="E52" s="289"/>
      <c r="F52" s="289"/>
      <c r="G52" s="289"/>
      <c r="H52" s="290"/>
      <c r="I52" s="291"/>
      <c r="J52" s="292"/>
      <c r="K52" s="109"/>
    </row>
    <row r="53" spans="1:11" s="110" customFormat="1" ht="21" customHeight="1" x14ac:dyDescent="0.3">
      <c r="A53" s="108"/>
      <c r="B53" s="108"/>
      <c r="C53" s="289" t="s">
        <v>498</v>
      </c>
      <c r="D53" s="289"/>
      <c r="E53" s="289"/>
      <c r="F53" s="289"/>
      <c r="G53" s="289"/>
      <c r="H53" s="290"/>
      <c r="I53" s="291"/>
      <c r="J53" s="292"/>
      <c r="K53" s="109"/>
    </row>
    <row r="54" spans="1:11" s="110" customFormat="1" ht="21" customHeight="1" x14ac:dyDescent="0.3">
      <c r="A54" s="288"/>
      <c r="B54" s="288"/>
      <c r="C54" s="289" t="s">
        <v>499</v>
      </c>
      <c r="D54" s="289"/>
      <c r="E54" s="289"/>
      <c r="F54" s="289"/>
      <c r="G54" s="289"/>
      <c r="H54" s="290"/>
      <c r="I54" s="291"/>
      <c r="J54" s="292"/>
      <c r="K54" s="111"/>
    </row>
    <row r="55" spans="1:11" s="110" customFormat="1" ht="21" customHeight="1" x14ac:dyDescent="0.3">
      <c r="A55" s="288"/>
      <c r="B55" s="288"/>
      <c r="C55" s="289" t="s">
        <v>500</v>
      </c>
      <c r="D55" s="289"/>
      <c r="E55" s="289"/>
      <c r="F55" s="289"/>
      <c r="G55" s="289"/>
      <c r="H55" s="290"/>
      <c r="I55" s="291"/>
      <c r="J55" s="292"/>
      <c r="K55" s="111"/>
    </row>
    <row r="56" spans="1:11" s="110" customFormat="1" ht="21" customHeight="1" x14ac:dyDescent="0.3">
      <c r="A56" s="288"/>
      <c r="B56" s="288"/>
      <c r="C56" s="289" t="s">
        <v>501</v>
      </c>
      <c r="D56" s="289"/>
      <c r="E56" s="289"/>
      <c r="F56" s="289"/>
      <c r="G56" s="289"/>
      <c r="H56" s="290"/>
      <c r="I56" s="291"/>
      <c r="J56" s="292"/>
      <c r="K56" s="111"/>
    </row>
    <row r="57" spans="1:11" s="110" customFormat="1" ht="21" customHeight="1" x14ac:dyDescent="0.3">
      <c r="A57" s="288"/>
      <c r="B57" s="288"/>
      <c r="C57" s="289" t="s">
        <v>502</v>
      </c>
      <c r="D57" s="289"/>
      <c r="E57" s="289"/>
      <c r="F57" s="289"/>
      <c r="G57" s="289"/>
      <c r="H57" s="290"/>
      <c r="I57" s="291"/>
      <c r="J57" s="292"/>
      <c r="K57" s="111"/>
    </row>
    <row r="58" spans="1:11" s="110" customFormat="1" ht="21" customHeight="1" x14ac:dyDescent="0.3">
      <c r="A58" s="288"/>
      <c r="B58" s="288"/>
      <c r="C58" s="289" t="s">
        <v>503</v>
      </c>
      <c r="D58" s="289"/>
      <c r="E58" s="289"/>
      <c r="F58" s="289"/>
      <c r="G58" s="289"/>
      <c r="H58" s="290"/>
      <c r="I58" s="291"/>
      <c r="J58" s="292"/>
      <c r="K58" s="111"/>
    </row>
    <row r="59" spans="1:11" s="110" customFormat="1" ht="21" customHeight="1" x14ac:dyDescent="0.3">
      <c r="A59" s="288"/>
      <c r="B59" s="288"/>
      <c r="C59" s="289" t="s">
        <v>504</v>
      </c>
      <c r="D59" s="289"/>
      <c r="E59" s="289"/>
      <c r="F59" s="289"/>
      <c r="G59" s="289"/>
      <c r="H59" s="290"/>
      <c r="I59" s="291"/>
      <c r="J59" s="292"/>
      <c r="K59" s="111"/>
    </row>
    <row r="60" spans="1:11" s="110" customFormat="1" ht="21" customHeight="1" x14ac:dyDescent="0.3">
      <c r="A60" s="288"/>
      <c r="B60" s="288"/>
      <c r="C60" s="289" t="s">
        <v>505</v>
      </c>
      <c r="D60" s="289"/>
      <c r="E60" s="289"/>
      <c r="F60" s="289"/>
      <c r="G60" s="289"/>
      <c r="H60" s="290"/>
      <c r="I60" s="291"/>
      <c r="J60" s="292"/>
      <c r="K60" s="111"/>
    </row>
  </sheetData>
  <mergeCells count="127"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6" t="s">
        <v>506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2" x14ac:dyDescent="0.35">
      <c r="A2" s="307" t="s">
        <v>378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2" x14ac:dyDescent="0.35">
      <c r="A3" s="308" t="s">
        <v>326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2" x14ac:dyDescent="0.35">
      <c r="A4" s="309" t="s">
        <v>327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93"/>
    </row>
    <row r="5" spans="1:12" x14ac:dyDescent="0.35">
      <c r="A5" s="228" t="s">
        <v>321</v>
      </c>
      <c r="B5" s="228"/>
      <c r="C5" s="228"/>
      <c r="D5" s="227" t="s">
        <v>322</v>
      </c>
      <c r="E5" s="227"/>
      <c r="F5" s="227"/>
      <c r="G5" s="227"/>
      <c r="H5" s="227"/>
      <c r="I5" s="310" t="s">
        <v>323</v>
      </c>
      <c r="J5" s="312" t="s">
        <v>324</v>
      </c>
      <c r="K5" s="313" t="s">
        <v>325</v>
      </c>
      <c r="L5" s="293" t="s">
        <v>305</v>
      </c>
    </row>
    <row r="6" spans="1:12" x14ac:dyDescent="0.35">
      <c r="A6" s="228"/>
      <c r="B6" s="228"/>
      <c r="C6" s="228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1"/>
      <c r="J6" s="253"/>
      <c r="K6" s="314"/>
      <c r="L6" s="294"/>
    </row>
    <row r="7" spans="1:12" x14ac:dyDescent="0.35">
      <c r="A7" s="295" t="s">
        <v>374</v>
      </c>
      <c r="B7" s="296"/>
      <c r="C7" s="296"/>
      <c r="D7" s="296"/>
      <c r="E7" s="296"/>
      <c r="F7" s="296"/>
      <c r="G7" s="296"/>
      <c r="H7" s="297"/>
      <c r="I7" s="94"/>
      <c r="J7" s="70">
        <f>J8+J14+J18+J22</f>
        <v>100</v>
      </c>
      <c r="K7" s="70"/>
      <c r="L7" s="88" t="s">
        <v>308</v>
      </c>
    </row>
    <row r="8" spans="1:12" ht="30.95" customHeight="1" x14ac:dyDescent="0.35">
      <c r="A8" s="101">
        <v>1</v>
      </c>
      <c r="B8" s="315" t="s">
        <v>392</v>
      </c>
      <c r="C8" s="315"/>
      <c r="D8" s="315"/>
      <c r="E8" s="315"/>
      <c r="F8" s="315"/>
      <c r="G8" s="315"/>
      <c r="H8" s="316"/>
      <c r="I8" s="102"/>
      <c r="J8" s="103">
        <v>35</v>
      </c>
      <c r="K8" s="103"/>
      <c r="L8" s="6"/>
    </row>
    <row r="9" spans="1:12" ht="51.95" customHeight="1" x14ac:dyDescent="0.35">
      <c r="A9" s="305">
        <v>1.1000000000000001</v>
      </c>
      <c r="B9" s="305"/>
      <c r="C9" s="104" t="s">
        <v>412</v>
      </c>
      <c r="D9" s="10" t="s">
        <v>417</v>
      </c>
      <c r="E9" s="10" t="s">
        <v>416</v>
      </c>
      <c r="F9" s="10" t="s">
        <v>415</v>
      </c>
      <c r="G9" s="10" t="s">
        <v>414</v>
      </c>
      <c r="H9" s="10" t="s">
        <v>413</v>
      </c>
      <c r="I9" s="51"/>
      <c r="J9" s="71">
        <v>15</v>
      </c>
      <c r="K9" s="68"/>
      <c r="L9" s="6"/>
    </row>
    <row r="10" spans="1:12" ht="54.95" customHeight="1" x14ac:dyDescent="0.35">
      <c r="A10" s="305">
        <v>1.2</v>
      </c>
      <c r="B10" s="305"/>
      <c r="C10" s="104" t="s">
        <v>590</v>
      </c>
      <c r="D10" s="10" t="s">
        <v>421</v>
      </c>
      <c r="E10" s="10" t="s">
        <v>420</v>
      </c>
      <c r="F10" s="10" t="s">
        <v>406</v>
      </c>
      <c r="G10" s="10" t="s">
        <v>419</v>
      </c>
      <c r="H10" s="10" t="s">
        <v>407</v>
      </c>
      <c r="I10" s="51"/>
      <c r="J10" s="71">
        <v>5</v>
      </c>
      <c r="K10" s="68"/>
      <c r="L10" s="6"/>
    </row>
    <row r="11" spans="1:12" ht="51.95" customHeight="1" x14ac:dyDescent="0.35">
      <c r="A11" s="305">
        <v>1.3</v>
      </c>
      <c r="B11" s="305"/>
      <c r="C11" s="104" t="s">
        <v>591</v>
      </c>
      <c r="D11" s="10" t="s">
        <v>425</v>
      </c>
      <c r="E11" s="10" t="s">
        <v>424</v>
      </c>
      <c r="F11" s="10" t="s">
        <v>423</v>
      </c>
      <c r="G11" s="10" t="s">
        <v>422</v>
      </c>
      <c r="H11" s="10" t="s">
        <v>426</v>
      </c>
      <c r="I11" s="51"/>
      <c r="J11" s="71">
        <v>5</v>
      </c>
      <c r="K11" s="68"/>
      <c r="L11" s="6"/>
    </row>
    <row r="12" spans="1:12" ht="36.950000000000003" customHeight="1" x14ac:dyDescent="0.35">
      <c r="A12" s="305">
        <v>1.4</v>
      </c>
      <c r="B12" s="305"/>
      <c r="C12" s="104" t="s">
        <v>418</v>
      </c>
      <c r="D12" s="10" t="s">
        <v>427</v>
      </c>
      <c r="E12" s="10" t="s">
        <v>428</v>
      </c>
      <c r="F12" s="10" t="s">
        <v>429</v>
      </c>
      <c r="G12" s="10" t="s">
        <v>430</v>
      </c>
      <c r="H12" s="10" t="s">
        <v>431</v>
      </c>
      <c r="I12" s="51"/>
      <c r="J12" s="71">
        <v>5</v>
      </c>
      <c r="K12" s="68"/>
      <c r="L12" s="6"/>
    </row>
    <row r="13" spans="1:12" ht="54" customHeight="1" x14ac:dyDescent="0.35">
      <c r="A13" s="305">
        <v>1.5</v>
      </c>
      <c r="B13" s="305"/>
      <c r="C13" s="104" t="s">
        <v>390</v>
      </c>
      <c r="D13" s="10" t="s">
        <v>432</v>
      </c>
      <c r="E13" s="10" t="s">
        <v>433</v>
      </c>
      <c r="F13" s="10" t="s">
        <v>434</v>
      </c>
      <c r="G13" s="10" t="s">
        <v>435</v>
      </c>
      <c r="H13" s="10" t="s">
        <v>436</v>
      </c>
      <c r="I13" s="51"/>
      <c r="J13" s="71">
        <v>5</v>
      </c>
      <c r="K13" s="68"/>
      <c r="L13" s="6"/>
    </row>
    <row r="14" spans="1:12" ht="30.95" customHeight="1" x14ac:dyDescent="0.35">
      <c r="A14" s="101">
        <v>2</v>
      </c>
      <c r="B14" s="315" t="s">
        <v>391</v>
      </c>
      <c r="C14" s="315"/>
      <c r="D14" s="315"/>
      <c r="E14" s="315"/>
      <c r="F14" s="315"/>
      <c r="G14" s="315"/>
      <c r="H14" s="316"/>
      <c r="I14" s="102"/>
      <c r="J14" s="103">
        <v>25</v>
      </c>
      <c r="K14" s="103"/>
      <c r="L14" s="6" t="s">
        <v>311</v>
      </c>
    </row>
    <row r="15" spans="1:12" ht="54.95" customHeight="1" x14ac:dyDescent="0.35">
      <c r="A15" s="305">
        <v>2.1</v>
      </c>
      <c r="B15" s="305"/>
      <c r="C15" s="98" t="s">
        <v>592</v>
      </c>
      <c r="D15" s="10" t="s">
        <v>401</v>
      </c>
      <c r="E15" s="99" t="s">
        <v>406</v>
      </c>
      <c r="F15" s="99" t="s">
        <v>408</v>
      </c>
      <c r="G15" s="10" t="s">
        <v>409</v>
      </c>
      <c r="H15" s="10" t="s">
        <v>405</v>
      </c>
      <c r="I15" s="77"/>
      <c r="J15" s="71">
        <v>10</v>
      </c>
      <c r="K15" s="68"/>
      <c r="L15" s="53"/>
    </row>
    <row r="16" spans="1:12" ht="75" customHeight="1" x14ac:dyDescent="0.35">
      <c r="A16" s="305">
        <v>2.2000000000000002</v>
      </c>
      <c r="B16" s="305"/>
      <c r="C16" s="98" t="s">
        <v>593</v>
      </c>
      <c r="D16" s="10" t="s">
        <v>401</v>
      </c>
      <c r="E16" s="99" t="s">
        <v>406</v>
      </c>
      <c r="F16" s="99" t="s">
        <v>408</v>
      </c>
      <c r="G16" s="10" t="s">
        <v>409</v>
      </c>
      <c r="H16" s="10" t="s">
        <v>405</v>
      </c>
      <c r="I16" s="77"/>
      <c r="J16" s="71">
        <v>5</v>
      </c>
      <c r="K16" s="68"/>
      <c r="L16" s="53"/>
    </row>
    <row r="17" spans="1:12" ht="42" customHeight="1" x14ac:dyDescent="0.35">
      <c r="A17" s="305">
        <v>2.2999999999999998</v>
      </c>
      <c r="B17" s="305"/>
      <c r="C17" s="104" t="s">
        <v>442</v>
      </c>
      <c r="D17" s="10" t="s">
        <v>441</v>
      </c>
      <c r="E17" s="99" t="s">
        <v>440</v>
      </c>
      <c r="F17" s="99" t="s">
        <v>439</v>
      </c>
      <c r="G17" s="10" t="s">
        <v>438</v>
      </c>
      <c r="H17" s="113" t="s">
        <v>437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5" t="s">
        <v>377</v>
      </c>
      <c r="C18" s="315"/>
      <c r="D18" s="315"/>
      <c r="E18" s="315"/>
      <c r="F18" s="315"/>
      <c r="G18" s="315"/>
      <c r="H18" s="316"/>
      <c r="I18" s="102"/>
      <c r="J18" s="103">
        <v>15</v>
      </c>
      <c r="K18" s="103"/>
      <c r="L18" s="6"/>
    </row>
    <row r="19" spans="1:12" ht="81" customHeight="1" x14ac:dyDescent="0.35">
      <c r="A19" s="305">
        <v>3.1</v>
      </c>
      <c r="B19" s="305"/>
      <c r="C19" s="100" t="s">
        <v>451</v>
      </c>
      <c r="D19" s="90" t="s">
        <v>174</v>
      </c>
      <c r="E19" s="90" t="s">
        <v>175</v>
      </c>
      <c r="F19" s="90" t="s">
        <v>176</v>
      </c>
      <c r="G19" s="90" t="s">
        <v>177</v>
      </c>
      <c r="H19" s="90" t="s">
        <v>178</v>
      </c>
      <c r="I19" s="90"/>
      <c r="J19" s="114" t="s">
        <v>449</v>
      </c>
      <c r="K19" s="68"/>
      <c r="L19" s="6"/>
    </row>
    <row r="20" spans="1:12" ht="147" customHeight="1" x14ac:dyDescent="0.35">
      <c r="A20" s="305">
        <v>3.2</v>
      </c>
      <c r="B20" s="305"/>
      <c r="C20" s="100" t="s">
        <v>375</v>
      </c>
      <c r="D20" s="90" t="s">
        <v>383</v>
      </c>
      <c r="E20" s="90" t="s">
        <v>384</v>
      </c>
      <c r="F20" s="90" t="s">
        <v>385</v>
      </c>
      <c r="G20" s="90" t="s">
        <v>386</v>
      </c>
      <c r="H20" s="90" t="s">
        <v>387</v>
      </c>
      <c r="I20" s="90"/>
      <c r="J20" s="114" t="s">
        <v>449</v>
      </c>
      <c r="K20" s="68"/>
      <c r="L20" s="6"/>
    </row>
    <row r="21" spans="1:12" ht="60.95" customHeight="1" x14ac:dyDescent="0.35">
      <c r="A21" s="305">
        <v>3.3</v>
      </c>
      <c r="B21" s="305"/>
      <c r="C21" s="100" t="s">
        <v>376</v>
      </c>
      <c r="D21" s="10" t="s">
        <v>337</v>
      </c>
      <c r="E21" s="10" t="s">
        <v>335</v>
      </c>
      <c r="F21" s="10" t="s">
        <v>336</v>
      </c>
      <c r="G21" s="10" t="s">
        <v>388</v>
      </c>
      <c r="H21" s="10" t="s">
        <v>389</v>
      </c>
      <c r="I21" s="51"/>
      <c r="J21" s="71">
        <v>5</v>
      </c>
      <c r="K21" s="68"/>
      <c r="L21" s="6"/>
    </row>
    <row r="22" spans="1:12" ht="33" customHeight="1" x14ac:dyDescent="0.35">
      <c r="A22" s="101">
        <v>4</v>
      </c>
      <c r="B22" s="315" t="s">
        <v>448</v>
      </c>
      <c r="C22" s="315"/>
      <c r="D22" s="315" t="s">
        <v>401</v>
      </c>
      <c r="E22" s="315" t="s">
        <v>402</v>
      </c>
      <c r="F22" s="315" t="s">
        <v>400</v>
      </c>
      <c r="G22" s="315" t="s">
        <v>399</v>
      </c>
      <c r="H22" s="316" t="s">
        <v>403</v>
      </c>
      <c r="I22" s="102"/>
      <c r="J22" s="103">
        <v>25</v>
      </c>
      <c r="K22" s="103"/>
      <c r="L22" s="6"/>
    </row>
    <row r="23" spans="1:12" ht="140.1" customHeight="1" x14ac:dyDescent="0.35">
      <c r="A23" s="305">
        <v>4.0999999999999996</v>
      </c>
      <c r="B23" s="305"/>
      <c r="C23" s="100" t="s">
        <v>594</v>
      </c>
      <c r="D23" s="10" t="s">
        <v>401</v>
      </c>
      <c r="E23" s="10" t="s">
        <v>402</v>
      </c>
      <c r="F23" s="10" t="s">
        <v>400</v>
      </c>
      <c r="G23" s="10" t="s">
        <v>399</v>
      </c>
      <c r="H23" s="10" t="s">
        <v>403</v>
      </c>
      <c r="I23" s="51"/>
      <c r="J23" s="71">
        <v>25</v>
      </c>
      <c r="K23" s="68"/>
    </row>
    <row r="24" spans="1:12" x14ac:dyDescent="0.35">
      <c r="A24" s="298" t="s">
        <v>379</v>
      </c>
      <c r="B24" s="299"/>
      <c r="C24" s="299"/>
      <c r="D24" s="299"/>
      <c r="E24" s="299"/>
      <c r="F24" s="299"/>
      <c r="G24" s="299"/>
      <c r="H24" s="299"/>
      <c r="I24" s="300"/>
      <c r="J24" s="70">
        <v>100</v>
      </c>
      <c r="K24" s="70"/>
      <c r="L24" s="88"/>
    </row>
    <row r="25" spans="1:12" ht="15.95" customHeight="1" x14ac:dyDescent="0.35">
      <c r="A25" s="105"/>
      <c r="B25" s="105"/>
      <c r="C25" s="54"/>
      <c r="D25" s="105"/>
      <c r="E25" s="105"/>
      <c r="F25" s="105"/>
      <c r="G25" s="105"/>
      <c r="H25" s="105"/>
      <c r="I25" s="106"/>
    </row>
    <row r="26" spans="1:12" ht="21" customHeight="1" x14ac:dyDescent="0.35">
      <c r="A26" s="301"/>
      <c r="B26" s="301"/>
      <c r="C26" s="302" t="s">
        <v>595</v>
      </c>
      <c r="D26" s="302"/>
      <c r="E26" s="302"/>
      <c r="F26" s="302"/>
      <c r="G26" s="302"/>
      <c r="H26" s="303"/>
      <c r="I26" s="304" t="s">
        <v>450</v>
      </c>
      <c r="J26" s="303"/>
      <c r="K26" s="107" t="s">
        <v>446</v>
      </c>
    </row>
    <row r="27" spans="1:12" s="110" customFormat="1" ht="21" customHeight="1" x14ac:dyDescent="0.3">
      <c r="A27" s="288"/>
      <c r="B27" s="288"/>
      <c r="C27" s="289" t="s">
        <v>393</v>
      </c>
      <c r="D27" s="289"/>
      <c r="E27" s="289"/>
      <c r="F27" s="289"/>
      <c r="G27" s="289"/>
      <c r="H27" s="290"/>
      <c r="I27" s="291"/>
      <c r="J27" s="292"/>
      <c r="K27" s="109"/>
    </row>
    <row r="28" spans="1:12" s="110" customFormat="1" ht="21" customHeight="1" x14ac:dyDescent="0.3">
      <c r="A28" s="288"/>
      <c r="B28" s="288"/>
      <c r="C28" s="289" t="s">
        <v>394</v>
      </c>
      <c r="D28" s="289"/>
      <c r="E28" s="289"/>
      <c r="F28" s="289"/>
      <c r="G28" s="289"/>
      <c r="H28" s="290"/>
      <c r="I28" s="291"/>
      <c r="J28" s="292"/>
      <c r="K28" s="109"/>
    </row>
    <row r="29" spans="1:12" s="110" customFormat="1" ht="21" customHeight="1" x14ac:dyDescent="0.3">
      <c r="A29" s="288"/>
      <c r="B29" s="288"/>
      <c r="C29" s="289" t="s">
        <v>395</v>
      </c>
      <c r="D29" s="289"/>
      <c r="E29" s="289"/>
      <c r="F29" s="289"/>
      <c r="G29" s="289"/>
      <c r="H29" s="290"/>
      <c r="I29" s="291"/>
      <c r="J29" s="292"/>
      <c r="K29" s="109"/>
    </row>
    <row r="30" spans="1:12" s="110" customFormat="1" ht="21" customHeight="1" x14ac:dyDescent="0.3">
      <c r="A30" s="288"/>
      <c r="B30" s="288"/>
      <c r="C30" s="289" t="s">
        <v>404</v>
      </c>
      <c r="D30" s="289"/>
      <c r="E30" s="289"/>
      <c r="F30" s="289"/>
      <c r="G30" s="289"/>
      <c r="H30" s="290"/>
      <c r="I30" s="291"/>
      <c r="J30" s="292"/>
      <c r="K30" s="109"/>
    </row>
    <row r="31" spans="1:12" s="110" customFormat="1" ht="21" customHeight="1" x14ac:dyDescent="0.3">
      <c r="A31" s="288"/>
      <c r="B31" s="288"/>
      <c r="C31" s="289" t="s">
        <v>398</v>
      </c>
      <c r="D31" s="289"/>
      <c r="E31" s="289"/>
      <c r="F31" s="289"/>
      <c r="G31" s="289"/>
      <c r="H31" s="290"/>
      <c r="I31" s="291"/>
      <c r="J31" s="292"/>
      <c r="K31" s="109"/>
    </row>
    <row r="32" spans="1:12" s="110" customFormat="1" ht="21" customHeight="1" x14ac:dyDescent="0.3">
      <c r="A32" s="288"/>
      <c r="B32" s="288"/>
      <c r="C32" s="289" t="s">
        <v>396</v>
      </c>
      <c r="D32" s="289"/>
      <c r="E32" s="289"/>
      <c r="F32" s="289"/>
      <c r="G32" s="289"/>
      <c r="H32" s="290"/>
      <c r="I32" s="291"/>
      <c r="J32" s="292"/>
      <c r="K32" s="109"/>
    </row>
    <row r="33" spans="1:12" s="110" customFormat="1" ht="21" customHeight="1" x14ac:dyDescent="0.3">
      <c r="A33" s="288"/>
      <c r="B33" s="288"/>
      <c r="C33" s="289" t="s">
        <v>447</v>
      </c>
      <c r="D33" s="289"/>
      <c r="E33" s="289"/>
      <c r="F33" s="289"/>
      <c r="G33" s="289"/>
      <c r="H33" s="290"/>
      <c r="I33" s="291"/>
      <c r="J33" s="292"/>
      <c r="K33" s="111"/>
    </row>
    <row r="34" spans="1:12" s="110" customFormat="1" ht="21" customHeight="1" x14ac:dyDescent="0.3">
      <c r="A34" s="288"/>
      <c r="B34" s="288"/>
      <c r="C34" s="289" t="s">
        <v>397</v>
      </c>
      <c r="D34" s="289"/>
      <c r="E34" s="289"/>
      <c r="F34" s="289"/>
      <c r="G34" s="289"/>
      <c r="H34" s="290"/>
      <c r="I34" s="291"/>
      <c r="J34" s="292"/>
      <c r="K34" s="111"/>
    </row>
    <row r="35" spans="1:12" s="110" customFormat="1" ht="21" customHeight="1" x14ac:dyDescent="0.3">
      <c r="A35" s="288"/>
      <c r="B35" s="288"/>
      <c r="C35" s="289" t="s">
        <v>444</v>
      </c>
      <c r="D35" s="289"/>
      <c r="E35" s="289"/>
      <c r="F35" s="289"/>
      <c r="G35" s="289"/>
      <c r="H35" s="290"/>
      <c r="I35" s="291"/>
      <c r="J35" s="292"/>
      <c r="K35" s="111"/>
    </row>
    <row r="36" spans="1:12" s="110" customFormat="1" ht="21" customHeight="1" x14ac:dyDescent="0.3">
      <c r="A36" s="288"/>
      <c r="B36" s="288"/>
      <c r="C36" s="289" t="s">
        <v>445</v>
      </c>
      <c r="D36" s="289"/>
      <c r="E36" s="289"/>
      <c r="F36" s="289"/>
      <c r="G36" s="289"/>
      <c r="H36" s="290"/>
      <c r="I36" s="291"/>
      <c r="J36" s="292"/>
      <c r="K36" s="111"/>
    </row>
    <row r="37" spans="1:12" s="110" customFormat="1" ht="21" customHeight="1" x14ac:dyDescent="0.3">
      <c r="A37" s="288"/>
      <c r="B37" s="288"/>
      <c r="C37" s="289" t="s">
        <v>410</v>
      </c>
      <c r="D37" s="289"/>
      <c r="E37" s="289"/>
      <c r="F37" s="289"/>
      <c r="G37" s="289"/>
      <c r="H37" s="290"/>
      <c r="I37" s="291"/>
      <c r="J37" s="292"/>
      <c r="K37" s="111"/>
      <c r="L37" s="112"/>
    </row>
    <row r="38" spans="1:12" s="110" customFormat="1" ht="21" customHeight="1" x14ac:dyDescent="0.3">
      <c r="A38" s="288"/>
      <c r="B38" s="288"/>
      <c r="C38" s="289" t="s">
        <v>411</v>
      </c>
      <c r="D38" s="289"/>
      <c r="E38" s="289"/>
      <c r="F38" s="289"/>
      <c r="G38" s="289"/>
      <c r="H38" s="290"/>
      <c r="I38" s="291"/>
      <c r="J38" s="292"/>
      <c r="K38" s="111"/>
    </row>
  </sheetData>
  <mergeCells count="67"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6" t="s">
        <v>507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spans="1:12" x14ac:dyDescent="0.35">
      <c r="A2" s="307" t="s">
        <v>378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</row>
    <row r="3" spans="1:12" x14ac:dyDescent="0.35">
      <c r="A3" s="308" t="s">
        <v>326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2" x14ac:dyDescent="0.35">
      <c r="A4" s="309" t="s">
        <v>327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93"/>
    </row>
    <row r="5" spans="1:12" x14ac:dyDescent="0.35">
      <c r="A5" s="228" t="s">
        <v>321</v>
      </c>
      <c r="B5" s="228"/>
      <c r="C5" s="228"/>
      <c r="D5" s="227" t="s">
        <v>322</v>
      </c>
      <c r="E5" s="227"/>
      <c r="F5" s="227"/>
      <c r="G5" s="227"/>
      <c r="H5" s="227"/>
      <c r="I5" s="310" t="s">
        <v>323</v>
      </c>
      <c r="J5" s="312" t="s">
        <v>324</v>
      </c>
      <c r="K5" s="313" t="s">
        <v>325</v>
      </c>
      <c r="L5" s="293" t="s">
        <v>305</v>
      </c>
    </row>
    <row r="6" spans="1:12" x14ac:dyDescent="0.35">
      <c r="A6" s="228"/>
      <c r="B6" s="228"/>
      <c r="C6" s="228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1"/>
      <c r="J6" s="253"/>
      <c r="K6" s="314"/>
      <c r="L6" s="294"/>
    </row>
    <row r="7" spans="1:12" x14ac:dyDescent="0.35">
      <c r="A7" s="295" t="s">
        <v>374</v>
      </c>
      <c r="B7" s="296"/>
      <c r="C7" s="296"/>
      <c r="D7" s="296"/>
      <c r="E7" s="296"/>
      <c r="F7" s="296"/>
      <c r="G7" s="296"/>
      <c r="H7" s="297"/>
      <c r="I7" s="94"/>
      <c r="J7" s="70"/>
      <c r="K7" s="70"/>
      <c r="L7" s="88" t="s">
        <v>308</v>
      </c>
    </row>
    <row r="8" spans="1:12" ht="30.95" customHeight="1" x14ac:dyDescent="0.35">
      <c r="A8" s="101">
        <v>1</v>
      </c>
      <c r="B8" s="315" t="s">
        <v>508</v>
      </c>
      <c r="C8" s="315"/>
      <c r="D8" s="315"/>
      <c r="E8" s="315"/>
      <c r="F8" s="315"/>
      <c r="G8" s="315"/>
      <c r="H8" s="316"/>
      <c r="I8" s="102"/>
      <c r="J8" s="103">
        <v>60</v>
      </c>
      <c r="K8" s="103"/>
      <c r="L8" s="6"/>
    </row>
    <row r="9" spans="1:12" ht="102" customHeight="1" x14ac:dyDescent="0.35">
      <c r="A9" s="305">
        <v>1.1000000000000001</v>
      </c>
      <c r="B9" s="305"/>
      <c r="C9" s="104" t="s">
        <v>509</v>
      </c>
      <c r="D9" s="117" t="s">
        <v>510</v>
      </c>
      <c r="E9" s="118" t="s">
        <v>514</v>
      </c>
      <c r="F9" s="117" t="s">
        <v>511</v>
      </c>
      <c r="G9" s="117" t="s">
        <v>512</v>
      </c>
      <c r="H9" s="117" t="s">
        <v>513</v>
      </c>
      <c r="I9" s="51"/>
      <c r="J9" s="121">
        <v>10</v>
      </c>
      <c r="K9" s="68"/>
      <c r="L9" s="6"/>
    </row>
    <row r="10" spans="1:12" ht="237.95" customHeight="1" x14ac:dyDescent="0.35">
      <c r="A10" s="305">
        <v>1.2</v>
      </c>
      <c r="B10" s="305"/>
      <c r="C10" s="104" t="s">
        <v>514</v>
      </c>
      <c r="D10" s="117" t="s">
        <v>515</v>
      </c>
      <c r="E10" s="117" t="s">
        <v>516</v>
      </c>
      <c r="F10" s="117" t="s">
        <v>517</v>
      </c>
      <c r="G10" s="117" t="s">
        <v>518</v>
      </c>
      <c r="H10" s="117" t="s">
        <v>519</v>
      </c>
      <c r="I10" s="51"/>
      <c r="J10" s="121">
        <v>10</v>
      </c>
      <c r="K10" s="68"/>
      <c r="L10" s="6"/>
    </row>
    <row r="11" spans="1:12" ht="84" x14ac:dyDescent="0.35">
      <c r="A11" s="305">
        <v>1.3</v>
      </c>
      <c r="B11" s="305"/>
      <c r="C11" s="104" t="s">
        <v>520</v>
      </c>
      <c r="D11" s="117" t="s">
        <v>521</v>
      </c>
      <c r="E11" s="117" t="s">
        <v>522</v>
      </c>
      <c r="F11" s="117" t="s">
        <v>523</v>
      </c>
      <c r="G11" s="117" t="s">
        <v>524</v>
      </c>
      <c r="H11" s="117" t="s">
        <v>525</v>
      </c>
      <c r="I11" s="51"/>
      <c r="J11" s="121">
        <v>10</v>
      </c>
      <c r="K11" s="68"/>
      <c r="L11" s="6"/>
    </row>
    <row r="12" spans="1:12" ht="96" customHeight="1" x14ac:dyDescent="0.35">
      <c r="A12" s="305">
        <v>1.4</v>
      </c>
      <c r="B12" s="305"/>
      <c r="C12" s="104" t="s">
        <v>526</v>
      </c>
      <c r="D12" s="117" t="s">
        <v>527</v>
      </c>
      <c r="E12" s="117" t="s">
        <v>528</v>
      </c>
      <c r="F12" s="117" t="s">
        <v>529</v>
      </c>
      <c r="G12" s="117" t="s">
        <v>530</v>
      </c>
      <c r="H12" s="117" t="s">
        <v>531</v>
      </c>
      <c r="I12" s="51"/>
      <c r="J12" s="121">
        <v>10</v>
      </c>
      <c r="K12" s="68"/>
      <c r="L12" s="6"/>
    </row>
    <row r="13" spans="1:12" ht="42" x14ac:dyDescent="0.35">
      <c r="A13" s="305">
        <v>1.5</v>
      </c>
      <c r="B13" s="305"/>
      <c r="C13" s="104" t="s">
        <v>532</v>
      </c>
      <c r="D13" s="119" t="s">
        <v>533</v>
      </c>
      <c r="E13" s="119" t="s">
        <v>534</v>
      </c>
      <c r="F13" s="119" t="s">
        <v>535</v>
      </c>
      <c r="G13" s="119" t="s">
        <v>536</v>
      </c>
      <c r="H13" s="119" t="s">
        <v>537</v>
      </c>
      <c r="I13" s="51"/>
      <c r="J13" s="121">
        <v>10</v>
      </c>
      <c r="K13" s="68"/>
      <c r="L13" s="6"/>
    </row>
    <row r="14" spans="1:12" ht="152.1" customHeight="1" x14ac:dyDescent="0.35">
      <c r="A14" s="305">
        <v>1.6</v>
      </c>
      <c r="B14" s="305"/>
      <c r="C14" s="104" t="s">
        <v>538</v>
      </c>
      <c r="D14" s="117" t="s">
        <v>539</v>
      </c>
      <c r="E14" s="117" t="s">
        <v>540</v>
      </c>
      <c r="F14" s="117" t="s">
        <v>541</v>
      </c>
      <c r="G14" s="117" t="s">
        <v>542</v>
      </c>
      <c r="H14" s="117" t="s">
        <v>543</v>
      </c>
      <c r="I14" s="51"/>
      <c r="J14" s="121">
        <v>10</v>
      </c>
      <c r="K14" s="68"/>
      <c r="L14" s="6"/>
    </row>
    <row r="15" spans="1:12" ht="30.95" customHeight="1" x14ac:dyDescent="0.35">
      <c r="A15" s="101">
        <v>2</v>
      </c>
      <c r="B15" s="315" t="s">
        <v>544</v>
      </c>
      <c r="C15" s="315"/>
      <c r="D15" s="315"/>
      <c r="E15" s="315"/>
      <c r="F15" s="315"/>
      <c r="G15" s="315"/>
      <c r="H15" s="316"/>
      <c r="I15" s="102"/>
      <c r="J15" s="103">
        <v>30</v>
      </c>
      <c r="K15" s="103"/>
      <c r="L15" s="6" t="s">
        <v>311</v>
      </c>
    </row>
    <row r="16" spans="1:12" ht="54.95" customHeight="1" x14ac:dyDescent="0.35">
      <c r="A16" s="305">
        <v>2.1</v>
      </c>
      <c r="B16" s="305"/>
      <c r="C16" s="100" t="s">
        <v>546</v>
      </c>
      <c r="D16" s="120" t="s">
        <v>547</v>
      </c>
      <c r="E16" s="120" t="s">
        <v>533</v>
      </c>
      <c r="F16" s="120" t="s">
        <v>534</v>
      </c>
      <c r="G16" s="120" t="s">
        <v>535</v>
      </c>
      <c r="H16" s="120" t="s">
        <v>548</v>
      </c>
      <c r="I16" s="77"/>
      <c r="J16" s="71">
        <v>20</v>
      </c>
      <c r="K16" s="68"/>
      <c r="L16" s="53"/>
    </row>
    <row r="17" spans="1:12" ht="75" customHeight="1" x14ac:dyDescent="0.35">
      <c r="A17" s="305">
        <v>2.2000000000000002</v>
      </c>
      <c r="B17" s="305"/>
      <c r="C17" s="98" t="s">
        <v>578</v>
      </c>
      <c r="D17" s="77" t="s">
        <v>2</v>
      </c>
      <c r="E17" s="77"/>
      <c r="F17" s="124"/>
      <c r="G17" s="77"/>
      <c r="H17" s="77" t="s">
        <v>587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5" t="s">
        <v>545</v>
      </c>
      <c r="C18" s="315"/>
      <c r="D18" s="315"/>
      <c r="E18" s="315"/>
      <c r="F18" s="315"/>
      <c r="G18" s="315"/>
      <c r="H18" s="316"/>
      <c r="I18" s="102"/>
      <c r="J18" s="103">
        <v>10</v>
      </c>
      <c r="K18" s="103"/>
      <c r="L18" s="6"/>
    </row>
    <row r="19" spans="1:12" ht="80.099999999999994" customHeight="1" x14ac:dyDescent="0.35">
      <c r="A19" s="305">
        <v>3.1</v>
      </c>
      <c r="B19" s="305"/>
      <c r="C19" s="100" t="s">
        <v>549</v>
      </c>
      <c r="D19" s="120" t="s">
        <v>547</v>
      </c>
      <c r="E19" s="120" t="s">
        <v>533</v>
      </c>
      <c r="F19" s="120" t="s">
        <v>534</v>
      </c>
      <c r="G19" s="120" t="s">
        <v>535</v>
      </c>
      <c r="H19" s="120" t="s">
        <v>550</v>
      </c>
      <c r="I19" s="90"/>
      <c r="J19" s="114" t="s">
        <v>449</v>
      </c>
      <c r="K19" s="68"/>
      <c r="L19" s="6"/>
    </row>
    <row r="20" spans="1:12" ht="93" x14ac:dyDescent="0.35">
      <c r="A20" s="305">
        <v>3.3</v>
      </c>
      <c r="B20" s="305"/>
      <c r="C20" s="100" t="s">
        <v>588</v>
      </c>
      <c r="D20" s="120" t="s">
        <v>547</v>
      </c>
      <c r="E20" s="120" t="s">
        <v>533</v>
      </c>
      <c r="F20" s="120" t="s">
        <v>534</v>
      </c>
      <c r="G20" s="120" t="s">
        <v>535</v>
      </c>
      <c r="H20" s="120" t="s">
        <v>550</v>
      </c>
      <c r="I20" s="51"/>
      <c r="J20" s="71">
        <v>5</v>
      </c>
      <c r="K20" s="68"/>
      <c r="L20" s="6"/>
    </row>
    <row r="21" spans="1:12" x14ac:dyDescent="0.35">
      <c r="A21" s="298" t="s">
        <v>379</v>
      </c>
      <c r="B21" s="299"/>
      <c r="C21" s="299"/>
      <c r="D21" s="299"/>
      <c r="E21" s="299"/>
      <c r="F21" s="299"/>
      <c r="G21" s="299"/>
      <c r="H21" s="299"/>
      <c r="I21" s="300"/>
      <c r="J21" s="70">
        <v>100</v>
      </c>
      <c r="K21" s="70"/>
      <c r="L21" s="88"/>
    </row>
  </sheetData>
  <mergeCells count="25"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  <mergeCell ref="L5:L6"/>
    <mergeCell ref="A7:H7"/>
    <mergeCell ref="B8:H8"/>
    <mergeCell ref="A9:B9"/>
    <mergeCell ref="A10:B10"/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306" t="s">
        <v>586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3" x14ac:dyDescent="0.35">
      <c r="A2" s="307" t="s">
        <v>378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</row>
    <row r="3" spans="1:13" x14ac:dyDescent="0.35">
      <c r="A3" s="308" t="s">
        <v>326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3" x14ac:dyDescent="0.35">
      <c r="A4" s="309" t="s">
        <v>327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93"/>
    </row>
    <row r="5" spans="1:13" x14ac:dyDescent="0.35">
      <c r="A5" s="228" t="s">
        <v>321</v>
      </c>
      <c r="B5" s="228"/>
      <c r="C5" s="228"/>
      <c r="D5" s="228"/>
      <c r="E5" s="227" t="s">
        <v>322</v>
      </c>
      <c r="F5" s="227"/>
      <c r="G5" s="227"/>
      <c r="H5" s="227"/>
      <c r="I5" s="227"/>
      <c r="J5" s="310" t="s">
        <v>323</v>
      </c>
      <c r="K5" s="312" t="s">
        <v>324</v>
      </c>
      <c r="L5" s="313" t="s">
        <v>325</v>
      </c>
      <c r="M5" s="293" t="s">
        <v>305</v>
      </c>
    </row>
    <row r="6" spans="1:13" x14ac:dyDescent="0.35">
      <c r="A6" s="228"/>
      <c r="B6" s="228"/>
      <c r="C6" s="228"/>
      <c r="D6" s="228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311"/>
      <c r="K6" s="253"/>
      <c r="L6" s="314"/>
      <c r="M6" s="294"/>
    </row>
    <row r="7" spans="1:13" x14ac:dyDescent="0.35">
      <c r="A7" s="295" t="s">
        <v>380</v>
      </c>
      <c r="B7" s="296"/>
      <c r="C7" s="296"/>
      <c r="D7" s="296"/>
      <c r="E7" s="296"/>
      <c r="F7" s="296"/>
      <c r="G7" s="296"/>
      <c r="H7" s="296"/>
      <c r="I7" s="297"/>
      <c r="J7" s="94"/>
      <c r="K7" s="70">
        <v>60</v>
      </c>
      <c r="L7" s="70"/>
      <c r="M7" s="88" t="s">
        <v>308</v>
      </c>
    </row>
    <row r="8" spans="1:13" ht="93.95" customHeight="1" x14ac:dyDescent="0.35">
      <c r="A8" s="97">
        <v>1</v>
      </c>
      <c r="B8" s="317" t="s">
        <v>551</v>
      </c>
      <c r="C8" s="317"/>
      <c r="D8" s="318"/>
      <c r="E8" s="120" t="s">
        <v>552</v>
      </c>
      <c r="F8" s="120" t="s">
        <v>553</v>
      </c>
      <c r="G8" s="120" t="s">
        <v>554</v>
      </c>
      <c r="H8" s="120" t="s">
        <v>555</v>
      </c>
      <c r="I8" s="120" t="s">
        <v>556</v>
      </c>
      <c r="J8" s="10"/>
      <c r="K8" s="120">
        <v>15</v>
      </c>
      <c r="L8" s="68"/>
      <c r="M8" s="80" t="s">
        <v>310</v>
      </c>
    </row>
    <row r="9" spans="1:13" ht="209.1" customHeight="1" x14ac:dyDescent="0.35">
      <c r="A9" s="97">
        <v>2</v>
      </c>
      <c r="B9" s="317" t="s">
        <v>557</v>
      </c>
      <c r="C9" s="317"/>
      <c r="D9" s="318"/>
      <c r="E9" s="117" t="s">
        <v>560</v>
      </c>
      <c r="F9" s="117" t="s">
        <v>561</v>
      </c>
      <c r="G9" s="117" t="s">
        <v>562</v>
      </c>
      <c r="H9" s="117" t="s">
        <v>563</v>
      </c>
      <c r="I9" s="117" t="s">
        <v>564</v>
      </c>
      <c r="J9" s="10"/>
      <c r="K9" s="120">
        <v>15</v>
      </c>
      <c r="L9" s="68"/>
      <c r="M9" s="80"/>
    </row>
    <row r="10" spans="1:13" ht="207" customHeight="1" x14ac:dyDescent="0.35">
      <c r="A10" s="97">
        <v>3</v>
      </c>
      <c r="B10" s="317" t="s">
        <v>558</v>
      </c>
      <c r="C10" s="317"/>
      <c r="D10" s="318"/>
      <c r="E10" s="117" t="s">
        <v>565</v>
      </c>
      <c r="F10" s="117" t="s">
        <v>566</v>
      </c>
      <c r="G10" s="117" t="s">
        <v>567</v>
      </c>
      <c r="H10" s="117" t="s">
        <v>568</v>
      </c>
      <c r="I10" s="117" t="s">
        <v>569</v>
      </c>
      <c r="J10" s="10"/>
      <c r="K10" s="120">
        <v>10</v>
      </c>
      <c r="L10" s="68"/>
      <c r="M10" s="80"/>
    </row>
    <row r="11" spans="1:13" ht="93.95" customHeight="1" x14ac:dyDescent="0.35">
      <c r="A11" s="97">
        <v>4</v>
      </c>
      <c r="B11" s="317" t="s">
        <v>570</v>
      </c>
      <c r="C11" s="317"/>
      <c r="D11" s="318"/>
      <c r="E11" s="117" t="s">
        <v>571</v>
      </c>
      <c r="F11" s="117" t="s">
        <v>572</v>
      </c>
      <c r="G11" s="117" t="s">
        <v>573</v>
      </c>
      <c r="H11" s="117" t="s">
        <v>574</v>
      </c>
      <c r="I11" s="117" t="s">
        <v>575</v>
      </c>
      <c r="J11" s="51"/>
      <c r="K11" s="120">
        <v>10</v>
      </c>
      <c r="L11" s="68"/>
      <c r="M11" s="19" t="s">
        <v>339</v>
      </c>
    </row>
    <row r="12" spans="1:13" ht="93.95" customHeight="1" x14ac:dyDescent="0.35">
      <c r="A12" s="97">
        <v>5</v>
      </c>
      <c r="B12" s="317" t="s">
        <v>576</v>
      </c>
      <c r="C12" s="317"/>
      <c r="D12" s="318"/>
      <c r="E12" s="122" t="s">
        <v>577</v>
      </c>
      <c r="F12" s="123" t="s">
        <v>572</v>
      </c>
      <c r="G12" s="123" t="s">
        <v>573</v>
      </c>
      <c r="H12" s="123" t="s">
        <v>574</v>
      </c>
      <c r="I12" s="123" t="s">
        <v>575</v>
      </c>
      <c r="J12" s="51"/>
      <c r="K12" s="120">
        <v>10</v>
      </c>
      <c r="L12" s="68"/>
      <c r="M12" s="19" t="s">
        <v>339</v>
      </c>
    </row>
    <row r="13" spans="1:13" x14ac:dyDescent="0.35">
      <c r="A13" s="295" t="s">
        <v>381</v>
      </c>
      <c r="B13" s="296"/>
      <c r="C13" s="296"/>
      <c r="D13" s="296"/>
      <c r="E13" s="296"/>
      <c r="F13" s="296"/>
      <c r="G13" s="296"/>
      <c r="H13" s="296"/>
      <c r="I13" s="297"/>
      <c r="J13" s="94"/>
      <c r="K13" s="70">
        <v>30</v>
      </c>
      <c r="L13" s="70"/>
      <c r="M13" s="88" t="s">
        <v>308</v>
      </c>
    </row>
    <row r="14" spans="1:13" ht="87.95" customHeight="1" x14ac:dyDescent="0.35">
      <c r="A14" s="97">
        <v>1</v>
      </c>
      <c r="B14" s="317" t="s">
        <v>589</v>
      </c>
      <c r="C14" s="317"/>
      <c r="D14" s="318"/>
      <c r="E14" s="120" t="s">
        <v>547</v>
      </c>
      <c r="F14" s="120" t="s">
        <v>533</v>
      </c>
      <c r="G14" s="120" t="s">
        <v>534</v>
      </c>
      <c r="H14" s="120" t="s">
        <v>535</v>
      </c>
      <c r="I14" s="120" t="s">
        <v>548</v>
      </c>
      <c r="J14" s="51"/>
      <c r="K14" s="68">
        <v>15</v>
      </c>
      <c r="L14" s="68"/>
      <c r="M14" s="6"/>
    </row>
    <row r="15" spans="1:13" ht="87.95" customHeight="1" x14ac:dyDescent="0.35">
      <c r="A15" s="97">
        <v>2</v>
      </c>
      <c r="B15" s="317" t="s">
        <v>579</v>
      </c>
      <c r="C15" s="317"/>
      <c r="D15" s="318"/>
      <c r="E15" s="117" t="s">
        <v>521</v>
      </c>
      <c r="F15" s="117" t="s">
        <v>522</v>
      </c>
      <c r="G15" s="117" t="s">
        <v>523</v>
      </c>
      <c r="H15" s="117" t="s">
        <v>524</v>
      </c>
      <c r="I15" s="117" t="s">
        <v>525</v>
      </c>
      <c r="J15" s="51"/>
      <c r="K15" s="68">
        <v>15</v>
      </c>
      <c r="L15" s="68"/>
      <c r="M15" s="6"/>
    </row>
    <row r="16" spans="1:13" x14ac:dyDescent="0.35">
      <c r="A16" s="295" t="s">
        <v>382</v>
      </c>
      <c r="B16" s="296"/>
      <c r="C16" s="296"/>
      <c r="D16" s="296"/>
      <c r="E16" s="296"/>
      <c r="F16" s="296"/>
      <c r="G16" s="296"/>
      <c r="H16" s="296"/>
      <c r="I16" s="297"/>
      <c r="J16" s="94"/>
      <c r="K16" s="70">
        <v>10</v>
      </c>
      <c r="L16" s="70"/>
      <c r="M16" s="88" t="s">
        <v>308</v>
      </c>
    </row>
    <row r="17" spans="1:13" ht="81" customHeight="1" x14ac:dyDescent="0.35">
      <c r="A17" s="97">
        <v>1</v>
      </c>
      <c r="B17" s="317" t="s">
        <v>580</v>
      </c>
      <c r="C17" s="317"/>
      <c r="D17" s="318"/>
      <c r="E17" s="120" t="s">
        <v>581</v>
      </c>
      <c r="F17" s="120" t="s">
        <v>582</v>
      </c>
      <c r="G17" s="120" t="s">
        <v>583</v>
      </c>
      <c r="H17" s="120" t="s">
        <v>584</v>
      </c>
      <c r="I17" s="120" t="s">
        <v>585</v>
      </c>
      <c r="J17" s="51"/>
      <c r="K17" s="68">
        <v>10</v>
      </c>
      <c r="L17" s="68"/>
      <c r="M17" s="6"/>
    </row>
    <row r="18" spans="1:13" x14ac:dyDescent="0.35">
      <c r="A18" s="319" t="s">
        <v>379</v>
      </c>
      <c r="B18" s="320"/>
      <c r="C18" s="320"/>
      <c r="D18" s="320"/>
      <c r="E18" s="320"/>
      <c r="F18" s="320"/>
      <c r="G18" s="320"/>
      <c r="H18" s="320"/>
      <c r="I18" s="320"/>
      <c r="J18" s="321"/>
      <c r="K18" s="70">
        <v>100</v>
      </c>
      <c r="L18" s="70"/>
      <c r="M18" s="88"/>
    </row>
  </sheetData>
  <mergeCells count="22">
    <mergeCell ref="B15:D15"/>
    <mergeCell ref="A16:I16"/>
    <mergeCell ref="B17:D17"/>
    <mergeCell ref="A18:J18"/>
    <mergeCell ref="B10:D10"/>
    <mergeCell ref="B12:D12"/>
    <mergeCell ref="B11:D11"/>
    <mergeCell ref="M5:M6"/>
    <mergeCell ref="A7:I7"/>
    <mergeCell ref="B8:D8"/>
    <mergeCell ref="A13:I13"/>
    <mergeCell ref="B14:D14"/>
    <mergeCell ref="B9:D9"/>
    <mergeCell ref="A1:L1"/>
    <mergeCell ref="A2:L2"/>
    <mergeCell ref="A3:L3"/>
    <mergeCell ref="A4:L4"/>
    <mergeCell ref="A5:D6"/>
    <mergeCell ref="E5:I5"/>
    <mergeCell ref="J5:J6"/>
    <mergeCell ref="K5:K6"/>
    <mergeCell ref="L5:L6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config</vt:lpstr>
      <vt:lpstr>เน้นภารกิจด้านวิจัย</vt:lpstr>
      <vt:lpstr>หน่วยงานกำหนด</vt:lpstr>
      <vt:lpstr>สรุป</vt:lpstr>
      <vt:lpstr>challeng</vt:lpstr>
      <vt:lpstr>'คณบดี ผอ วิทยาลัย'!Print_Titles</vt:lpstr>
      <vt:lpstr>เน้นภารกิจด้านวิจัย!Print_Titles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2023-02-17T02:25:12Z</cp:lastPrinted>
  <dcterms:created xsi:type="dcterms:W3CDTF">2022-08-06T04:50:16Z</dcterms:created>
  <dcterms:modified xsi:type="dcterms:W3CDTF">2025-08-20T06:59:00Z</dcterms:modified>
</cp:coreProperties>
</file>