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425" activeTab="0"/>
  </bookViews>
  <sheets>
    <sheet name="Scitech" sheetId="1" r:id="rId1"/>
  </sheets>
  <definedNames/>
  <calcPr fullCalcOnLoad="1"/>
</workbook>
</file>

<file path=xl/sharedStrings.xml><?xml version="1.0" encoding="utf-8"?>
<sst xmlns="http://schemas.openxmlformats.org/spreadsheetml/2006/main" count="171" uniqueCount="68">
  <si>
    <t>แบบกำหนดภาระงานของคณาจารย์ประจำ</t>
  </si>
  <si>
    <t>มหาวิทยาลัยเทคโนโลยีราชมงคลศรีวิชัย</t>
  </si>
  <si>
    <t xml:space="preserve">                 ภาคการศึกษาที่</t>
  </si>
  <si>
    <t xml:space="preserve">         ปีการศึกษา</t>
  </si>
  <si>
    <t>คณะวิทยาศาสตร์และเทคโนโลยี</t>
  </si>
  <si>
    <t xml:space="preserve">                 สาขา</t>
  </si>
  <si>
    <t>ชื่อ-สกุล</t>
  </si>
  <si>
    <t xml:space="preserve">                  ตำแหน่งทางวิชาการ</t>
  </si>
  <si>
    <t xml:space="preserve">      ตำแหน่งบริหาร</t>
  </si>
  <si>
    <t xml:space="preserve">       1. ภาระงานด้านการสอน</t>
  </si>
  <si>
    <t>กรอกข้อมูลในช่องสีฟ้า</t>
  </si>
  <si>
    <t>รหัสวิชา</t>
  </si>
  <si>
    <t>ชื่อวิชา</t>
  </si>
  <si>
    <t>ภาระงานสอน</t>
  </si>
  <si>
    <t>เกณฑ์ที่กำหนด</t>
  </si>
  <si>
    <t>จำนวน</t>
  </si>
  <si>
    <t>ภาระงาน</t>
  </si>
  <si>
    <t>นักศึกษา</t>
  </si>
  <si>
    <t>หน่วยกิต</t>
  </si>
  <si>
    <t>ชั่วโมง/สัปดาห์</t>
  </si>
  <si>
    <t>การเตรียมสอน</t>
  </si>
  <si>
    <t>0.61 ชม/สป./หน่วยกิต</t>
  </si>
  <si>
    <t>การสอน</t>
  </si>
  <si>
    <t>1 ชม./สป/หน่วยกิต</t>
  </si>
  <si>
    <t>การวัดและประเมินผล</t>
  </si>
  <si>
    <t>0.013 ชม./สป/หน่วยกิต/คน</t>
  </si>
  <si>
    <t>% การสอน (กรณีมีผู้สอนร่วม)</t>
  </si>
  <si>
    <t>รวม</t>
  </si>
  <si>
    <t xml:space="preserve">               1.2 งานภาคปฏิบัติ ระดับปริญญาตรี (ยกเว้นรายวิชาโครงงาน, ปัญหาพิเศษ, สัมมนา,ฝึกงาน)</t>
  </si>
  <si>
    <t>ชั่วโมง</t>
  </si>
  <si>
    <t>การฝึกปฏิบัติ</t>
  </si>
  <si>
    <t>1 ชม/1 ชม. ทำงาน</t>
  </si>
  <si>
    <t>1-15 คน</t>
  </si>
  <si>
    <t>0.067 x จำนวนคนที่เพิ่มขึ้น</t>
  </si>
  <si>
    <t xml:space="preserve">รวม ภาระงาน 1.2 </t>
  </si>
  <si>
    <t xml:space="preserve">               1.3 การฝึกงาน/สอน, นิเทศงาน/สอน  สหกิจศึกษา ในระดับต่ำกว่าปริญญาตรีและระดับปริญญาตรี</t>
  </si>
  <si>
    <t>งาน /กิจกรรม</t>
  </si>
  <si>
    <t>การควบคุมดูแล</t>
  </si>
  <si>
    <t>ไม่เกิน 30 ชม./ภาคการศึกษา</t>
  </si>
  <si>
    <t>การประเมินผล</t>
  </si>
  <si>
    <t>1 ชม./คน/ภาคการศึกษา (ไม่เกิน 15 คน)</t>
  </si>
  <si>
    <t>การเป็นผู้ประสานงาน</t>
  </si>
  <si>
    <t>ไม่เกิน 15 ชม./ภาคการศึกษา</t>
  </si>
  <si>
    <t>รวม ภาระงาน 1.3</t>
  </si>
  <si>
    <t xml:space="preserve">               1.4 การสัมมนา นักศึกษา</t>
  </si>
  <si>
    <t>เรื่อง</t>
  </si>
  <si>
    <t>ชั่วโมงสอน</t>
  </si>
  <si>
    <t>การเป็นอาจารย์ที่ปรึกษา เรื่องสัมมนาของนักศึกษา</t>
  </si>
  <si>
    <t>0.5 ชม./สป.</t>
  </si>
  <si>
    <t>การเป็นผู้สอนรายวิชาสัมมนา</t>
  </si>
  <si>
    <t>1.5 ชม./ชม.การสอน/สป.</t>
  </si>
  <si>
    <t>รวม ภาระงาน 1.4</t>
  </si>
  <si>
    <t xml:space="preserve">               1.5 การเป็นที่ปรึกษา โครงการ ปัญหาพิเศษ หัวข้อเฉพาะทาง ศิลปนิพนธ์ ภาคนิพนธ์ ระดับปริญญาตรี</t>
  </si>
  <si>
    <t>จำนวนโครงการ/เรื่อง</t>
  </si>
  <si>
    <t>การเป็นอาจารย์ที่ปรึกษาหลัก</t>
  </si>
  <si>
    <t>2 ชม./สป/โครงการ/หน่วยกิต</t>
  </si>
  <si>
    <t>การเป็นอาจารย์ที่ปรึกษาร่วม</t>
  </si>
  <si>
    <t>1 ชม./สป/โครงการ/หน่วยกิต</t>
  </si>
  <si>
    <t>การเป็นกรรมการพิจารณาโครงร่างและสอบ</t>
  </si>
  <si>
    <t>1 ชม./โครงการ</t>
  </si>
  <si>
    <t>การเป็นผู้สอนรายวิชาปัญหาพิเศษ/โครงงาน</t>
  </si>
  <si>
    <t>1.5 ชม./ชม.การปฏิบัติงาน</t>
  </si>
  <si>
    <t>รวม ภาระงาน 1.5</t>
  </si>
  <si>
    <t>รวม ภาระงานด้านที่ 1  ภาระด้านการสอน</t>
  </si>
  <si>
    <r>
      <t xml:space="preserve">                1.1 งานสอนบรรยาย ระดับปริญญาตรี </t>
    </r>
    <r>
      <rPr>
        <b/>
        <u val="single"/>
        <sz val="14"/>
        <rFont val="EucrosiaUPC"/>
        <family val="1"/>
      </rPr>
      <t>(ยกเว้นรายวิชาโครงงาน, ปัญหาพิเศษ, สัมมนา,ฝึกงาน)</t>
    </r>
  </si>
  <si>
    <r>
      <t>รวม</t>
    </r>
    <r>
      <rPr>
        <b/>
        <sz val="12"/>
        <color indexed="9"/>
        <rFont val="EucrosiaUPC"/>
        <family val="1"/>
      </rPr>
      <t xml:space="preserve"> </t>
    </r>
    <r>
      <rPr>
        <b/>
        <sz val="14"/>
        <color indexed="9"/>
        <rFont val="EucrosiaUPC"/>
        <family val="1"/>
      </rPr>
      <t xml:space="preserve">ภาระงาน 1.1 </t>
    </r>
  </si>
  <si>
    <t>รวมภาระงานด้านการสอน</t>
  </si>
  <si>
    <t>ตั้งแต่ 1 เม.ย. 56 - 30 ก.ย. 56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</si>
</sst>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_-* #,##0.000_-;\-* #,##0.000_-;_-* &quot;-&quot;??_-;_-@_-"/>
    <numFmt numFmtId="195" formatCode="_-* #,##0.0000_-;\-* #,##0.0000_-;_-* &quot;-&quot;??_-;_-@_-"/>
    <numFmt numFmtId="196" formatCode="_-* #,##0.00000_-;\-* #,##0.00000_-;_-* &quot;-&quot;??_-;_-@_-"/>
    <numFmt numFmtId="197" formatCode="_-* #,##0.0000_-;\-* #,##0.0000_-;_-* &quot;-&quot;????_-;_-@_-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8"/>
      <name val="EucrosiaUPC"/>
      <family val="1"/>
    </font>
    <font>
      <b/>
      <sz val="16"/>
      <name val="EucrosiaUPC"/>
      <family val="1"/>
    </font>
    <font>
      <sz val="16"/>
      <name val="EucrosiaUPC"/>
      <family val="1"/>
    </font>
    <font>
      <b/>
      <u val="single"/>
      <sz val="14"/>
      <name val="EucrosiaUPC"/>
      <family val="1"/>
    </font>
    <font>
      <sz val="12"/>
      <name val="EucrosiaUPC"/>
      <family val="1"/>
    </font>
    <font>
      <b/>
      <sz val="14"/>
      <name val="EucrosiaUPC"/>
      <family val="1"/>
    </font>
    <font>
      <b/>
      <sz val="16"/>
      <color indexed="9"/>
      <name val="EucrosiaUPC"/>
      <family val="1"/>
    </font>
    <font>
      <sz val="12"/>
      <color indexed="9"/>
      <name val="EucrosiaUPC"/>
      <family val="1"/>
    </font>
    <font>
      <b/>
      <u val="single"/>
      <sz val="12"/>
      <name val="EucrosiaUPC"/>
      <family val="1"/>
    </font>
    <font>
      <b/>
      <sz val="14"/>
      <color indexed="9"/>
      <name val="EucrosiaUPC"/>
      <family val="1"/>
    </font>
    <font>
      <sz val="12"/>
      <color indexed="10"/>
      <name val="EucrosiaUPC"/>
      <family val="1"/>
    </font>
    <font>
      <b/>
      <sz val="12"/>
      <name val="EucrosiaUPC"/>
      <family val="1"/>
    </font>
    <font>
      <b/>
      <i/>
      <sz val="12"/>
      <name val="EucrosiaUPC"/>
      <family val="1"/>
    </font>
    <font>
      <i/>
      <sz val="12"/>
      <name val="EucrosiaUPC"/>
      <family val="1"/>
    </font>
    <font>
      <b/>
      <sz val="12"/>
      <color indexed="9"/>
      <name val="EucrosiaUPC"/>
      <family val="1"/>
    </font>
    <font>
      <b/>
      <sz val="10"/>
      <name val="Arial"/>
      <family val="0"/>
    </font>
    <font>
      <sz val="11"/>
      <name val="EucrosiaUPC"/>
      <family val="1"/>
    </font>
    <font>
      <b/>
      <sz val="16"/>
      <color indexed="18"/>
      <name val="EucrosiaUPC"/>
      <family val="1"/>
    </font>
    <font>
      <sz val="12"/>
      <color indexed="18"/>
      <name val="EucrosiaUPC"/>
      <family val="1"/>
    </font>
    <font>
      <b/>
      <u val="singleAccounting"/>
      <sz val="16"/>
      <color indexed="18"/>
      <name val="EucrosiaUPC"/>
      <family val="1"/>
    </font>
    <font>
      <b/>
      <u val="singleAccounting"/>
      <sz val="18"/>
      <color indexed="18"/>
      <name val="EucrosiaUPC"/>
      <family val="1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applyProtection="1">
      <alignment horizontal="center"/>
      <protection locked="0"/>
    </xf>
    <xf numFmtId="43" fontId="10" fillId="0" borderId="0" xfId="0" applyNumberFormat="1" applyFont="1" applyFill="1" applyAlignment="1">
      <alignment/>
    </xf>
    <xf numFmtId="0" fontId="9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12" fillId="0" borderId="0" xfId="0" applyFont="1" applyAlignment="1">
      <alignment/>
    </xf>
    <xf numFmtId="0" fontId="13" fillId="4" borderId="0" xfId="0" applyFont="1" applyFill="1" applyAlignment="1">
      <alignment horizontal="left"/>
    </xf>
    <xf numFmtId="0" fontId="14" fillId="4" borderId="0" xfId="0" applyFont="1" applyFill="1" applyAlignment="1">
      <alignment/>
    </xf>
    <xf numFmtId="0" fontId="15" fillId="5" borderId="1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5" fillId="5" borderId="4" xfId="0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8" fillId="0" borderId="7" xfId="0" applyFont="1" applyBorder="1" applyAlignment="1">
      <alignment/>
    </xf>
    <xf numFmtId="0" fontId="8" fillId="2" borderId="7" xfId="0" applyFont="1" applyFill="1" applyBorder="1" applyAlignment="1" applyProtection="1">
      <alignment/>
      <protection locked="0"/>
    </xf>
    <xf numFmtId="0" fontId="8" fillId="6" borderId="7" xfId="0" applyFont="1" applyFill="1" applyBorder="1" applyAlignment="1">
      <alignment/>
    </xf>
    <xf numFmtId="0" fontId="8" fillId="0" borderId="0" xfId="0" applyFont="1" applyAlignment="1" applyProtection="1">
      <alignment/>
      <protection locked="0"/>
    </xf>
    <xf numFmtId="0" fontId="8" fillId="0" borderId="2" xfId="0" applyFont="1" applyBorder="1" applyAlignment="1">
      <alignment/>
    </xf>
    <xf numFmtId="0" fontId="8" fillId="6" borderId="2" xfId="0" applyFont="1" applyFill="1" applyBorder="1" applyAlignment="1">
      <alignment/>
    </xf>
    <xf numFmtId="0" fontId="8" fillId="6" borderId="3" xfId="0" applyFont="1" applyFill="1" applyBorder="1" applyAlignment="1">
      <alignment/>
    </xf>
    <xf numFmtId="0" fontId="8" fillId="0" borderId="8" xfId="0" applyFont="1" applyBorder="1" applyAlignment="1">
      <alignment/>
    </xf>
    <xf numFmtId="0" fontId="8" fillId="0" borderId="1" xfId="0" applyFont="1" applyBorder="1" applyAlignment="1">
      <alignment/>
    </xf>
    <xf numFmtId="0" fontId="16" fillId="0" borderId="7" xfId="0" applyFont="1" applyFill="1" applyBorder="1" applyAlignment="1">
      <alignment horizontal="right"/>
    </xf>
    <xf numFmtId="0" fontId="17" fillId="0" borderId="3" xfId="0" applyFont="1" applyFill="1" applyBorder="1" applyAlignment="1">
      <alignment/>
    </xf>
    <xf numFmtId="0" fontId="16" fillId="0" borderId="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17" fillId="0" borderId="7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7" borderId="4" xfId="0" applyFont="1" applyFill="1" applyBorder="1" applyAlignment="1">
      <alignment horizontal="left"/>
    </xf>
    <xf numFmtId="0" fontId="18" fillId="7" borderId="5" xfId="0" applyFont="1" applyFill="1" applyBorder="1" applyAlignment="1">
      <alignment horizontal="right"/>
    </xf>
    <xf numFmtId="2" fontId="13" fillId="7" borderId="5" xfId="0" applyNumberFormat="1" applyFont="1" applyFill="1" applyBorder="1" applyAlignment="1">
      <alignment horizontal="right"/>
    </xf>
    <xf numFmtId="0" fontId="15" fillId="5" borderId="8" xfId="0" applyFont="1" applyFill="1" applyBorder="1" applyAlignment="1">
      <alignment horizontal="center"/>
    </xf>
    <xf numFmtId="0" fontId="15" fillId="5" borderId="11" xfId="0" applyFont="1" applyFill="1" applyBorder="1" applyAlignment="1">
      <alignment/>
    </xf>
    <xf numFmtId="0" fontId="15" fillId="5" borderId="5" xfId="0" applyFont="1" applyFill="1" applyBorder="1" applyAlignment="1">
      <alignment/>
    </xf>
    <xf numFmtId="0" fontId="15" fillId="5" borderId="0" xfId="0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6" borderId="7" xfId="0" applyFont="1" applyFill="1" applyBorder="1" applyAlignment="1">
      <alignment horizontal="center"/>
    </xf>
    <xf numFmtId="0" fontId="8" fillId="0" borderId="3" xfId="0" applyFont="1" applyBorder="1" applyAlignment="1">
      <alignment/>
    </xf>
    <xf numFmtId="0" fontId="8" fillId="6" borderId="12" xfId="0" applyFont="1" applyFill="1" applyBorder="1" applyAlignment="1">
      <alignment/>
    </xf>
    <xf numFmtId="0" fontId="15" fillId="0" borderId="7" xfId="0" applyFont="1" applyFill="1" applyBorder="1" applyAlignment="1">
      <alignment horizontal="right"/>
    </xf>
    <xf numFmtId="0" fontId="15" fillId="0" borderId="7" xfId="0" applyFont="1" applyFill="1" applyBorder="1" applyAlignment="1">
      <alignment/>
    </xf>
    <xf numFmtId="0" fontId="13" fillId="7" borderId="9" xfId="0" applyFont="1" applyFill="1" applyBorder="1" applyAlignment="1">
      <alignment/>
    </xf>
    <xf numFmtId="0" fontId="18" fillId="7" borderId="12" xfId="0" applyFont="1" applyFill="1" applyBorder="1" applyAlignment="1">
      <alignment horizontal="right"/>
    </xf>
    <xf numFmtId="43" fontId="13" fillId="7" borderId="7" xfId="17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5" fillId="5" borderId="8" xfId="0" applyFont="1" applyFill="1" applyBorder="1" applyAlignment="1">
      <alignment horizontal="center" vertical="center"/>
    </xf>
    <xf numFmtId="0" fontId="15" fillId="5" borderId="8" xfId="0" applyFont="1" applyFill="1" applyBorder="1" applyAlignment="1" applyProtection="1">
      <alignment horizontal="center"/>
      <protection locked="0"/>
    </xf>
    <xf numFmtId="0" fontId="15" fillId="5" borderId="11" xfId="0" applyFont="1" applyFill="1" applyBorder="1" applyAlignment="1">
      <alignment horizontal="center" vertical="center"/>
    </xf>
    <xf numFmtId="0" fontId="15" fillId="5" borderId="11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0" fontId="8" fillId="0" borderId="7" xfId="0" applyFont="1" applyBorder="1" applyAlignment="1">
      <alignment vertical="center"/>
    </xf>
    <xf numFmtId="0" fontId="8" fillId="2" borderId="11" xfId="0" applyFont="1" applyFill="1" applyBorder="1" applyAlignment="1" applyProtection="1">
      <alignment vertical="center"/>
      <protection locked="0"/>
    </xf>
    <xf numFmtId="0" fontId="8" fillId="6" borderId="5" xfId="0" applyFont="1" applyFill="1" applyBorder="1" applyAlignment="1" applyProtection="1">
      <alignment/>
      <protection/>
    </xf>
    <xf numFmtId="2" fontId="8" fillId="6" borderId="6" xfId="0" applyNumberFormat="1" applyFont="1" applyFill="1" applyBorder="1" applyAlignment="1" applyProtection="1">
      <alignment/>
      <protection/>
    </xf>
    <xf numFmtId="0" fontId="8" fillId="0" borderId="0" xfId="0" applyFont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2" fontId="8" fillId="6" borderId="12" xfId="0" applyNumberFormat="1" applyFont="1" applyFill="1" applyBorder="1" applyAlignment="1" applyProtection="1">
      <alignment/>
      <protection/>
    </xf>
    <xf numFmtId="0" fontId="8" fillId="6" borderId="7" xfId="0" applyFont="1" applyFill="1" applyBorder="1" applyAlignment="1" applyProtection="1">
      <alignment/>
      <protection/>
    </xf>
    <xf numFmtId="0" fontId="11" fillId="7" borderId="10" xfId="0" applyFont="1" applyFill="1" applyBorder="1" applyAlignment="1">
      <alignment/>
    </xf>
    <xf numFmtId="43" fontId="13" fillId="7" borderId="12" xfId="17" applyFont="1" applyFill="1" applyBorder="1" applyAlignment="1">
      <alignment/>
    </xf>
    <xf numFmtId="2" fontId="8" fillId="0" borderId="0" xfId="0" applyNumberFormat="1" applyFont="1" applyAlignment="1">
      <alignment/>
    </xf>
    <xf numFmtId="0" fontId="8" fillId="2" borderId="12" xfId="0" applyFont="1" applyFill="1" applyBorder="1" applyAlignment="1" applyProtection="1">
      <alignment/>
      <protection locked="0"/>
    </xf>
    <xf numFmtId="0" fontId="8" fillId="6" borderId="0" xfId="0" applyFont="1" applyFill="1" applyAlignment="1">
      <alignment/>
    </xf>
    <xf numFmtId="2" fontId="8" fillId="6" borderId="7" xfId="0" applyNumberFormat="1" applyFont="1" applyFill="1" applyBorder="1" applyAlignment="1">
      <alignment/>
    </xf>
    <xf numFmtId="0" fontId="4" fillId="2" borderId="0" xfId="0" applyFont="1" applyFill="1" applyAlignment="1" applyProtection="1">
      <alignment horizontal="center"/>
      <protection locked="0"/>
    </xf>
    <xf numFmtId="0" fontId="15" fillId="0" borderId="0" xfId="0" applyFont="1" applyAlignment="1">
      <alignment/>
    </xf>
    <xf numFmtId="0" fontId="20" fillId="0" borderId="7" xfId="0" applyFont="1" applyBorder="1" applyAlignment="1">
      <alignment/>
    </xf>
    <xf numFmtId="43" fontId="23" fillId="8" borderId="0" xfId="0" applyNumberFormat="1" applyFont="1" applyFill="1" applyAlignment="1">
      <alignment/>
    </xf>
    <xf numFmtId="0" fontId="21" fillId="8" borderId="9" xfId="0" applyFont="1" applyFill="1" applyBorder="1" applyAlignment="1">
      <alignment/>
    </xf>
    <xf numFmtId="0" fontId="22" fillId="8" borderId="10" xfId="0" applyFont="1" applyFill="1" applyBorder="1" applyAlignment="1">
      <alignment/>
    </xf>
    <xf numFmtId="43" fontId="24" fillId="8" borderId="12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15" fillId="5" borderId="2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5" fillId="2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2" borderId="0" xfId="0" applyFont="1" applyFill="1" applyAlignment="1" applyProtection="1">
      <alignment/>
      <protection locked="0"/>
    </xf>
    <xf numFmtId="0" fontId="8" fillId="0" borderId="2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5" fillId="5" borderId="7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8" fillId="2" borderId="9" xfId="0" applyFont="1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vertical="center"/>
      <protection locked="0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9" fontId="8" fillId="2" borderId="2" xfId="0" applyNumberFormat="1" applyFon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8" fillId="2" borderId="2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11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9" fillId="0" borderId="0" xfId="0" applyFont="1" applyAlignment="1" applyProtection="1">
      <alignment horizontal="center"/>
      <protection locked="0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="130" zoomScaleNormal="130" workbookViewId="0" topLeftCell="A1">
      <selection activeCell="E8" sqref="E8:G8"/>
    </sheetView>
  </sheetViews>
  <sheetFormatPr defaultColWidth="9.140625" defaultRowHeight="12.75"/>
  <cols>
    <col min="1" max="1" width="11.421875" style="8" customWidth="1"/>
    <col min="2" max="2" width="20.00390625" style="8" customWidth="1"/>
    <col min="3" max="3" width="19.140625" style="8" customWidth="1"/>
    <col min="4" max="4" width="20.00390625" style="8" customWidth="1"/>
    <col min="5" max="5" width="9.140625" style="8" customWidth="1"/>
    <col min="6" max="6" width="8.421875" style="8" customWidth="1"/>
    <col min="7" max="7" width="11.00390625" style="8" customWidth="1"/>
    <col min="8" max="9" width="9.140625" style="8" customWidth="1"/>
    <col min="10" max="10" width="13.57421875" style="8" bestFit="1" customWidth="1"/>
    <col min="11" max="16384" width="9.140625" style="8" customWidth="1"/>
  </cols>
  <sheetData>
    <row r="1" spans="1:7" s="2" customFormat="1" ht="21.75" customHeight="1">
      <c r="A1" s="84" t="s">
        <v>0</v>
      </c>
      <c r="B1" s="84"/>
      <c r="C1" s="84"/>
      <c r="D1" s="84"/>
      <c r="E1" s="84"/>
      <c r="F1" s="84"/>
      <c r="G1" s="84"/>
    </row>
    <row r="2" spans="1:7" s="2" customFormat="1" ht="21.75" customHeight="1">
      <c r="A2" s="84" t="s">
        <v>1</v>
      </c>
      <c r="B2" s="84"/>
      <c r="C2" s="84"/>
      <c r="D2" s="84"/>
      <c r="E2" s="84"/>
      <c r="F2" s="84"/>
      <c r="G2" s="84"/>
    </row>
    <row r="3" spans="1:5" s="2" customFormat="1" ht="21.75" customHeight="1">
      <c r="A3" s="2" t="s">
        <v>2</v>
      </c>
      <c r="C3" s="77">
        <v>1</v>
      </c>
      <c r="D3" s="1" t="s">
        <v>3</v>
      </c>
      <c r="E3" s="77">
        <v>2556</v>
      </c>
    </row>
    <row r="4" spans="1:7" s="2" customFormat="1" ht="21.75" customHeight="1">
      <c r="A4" s="109" t="s">
        <v>4</v>
      </c>
      <c r="B4" s="109"/>
      <c r="C4" s="109"/>
      <c r="D4" s="109"/>
      <c r="E4" s="109"/>
      <c r="F4" s="109"/>
      <c r="G4" s="109"/>
    </row>
    <row r="5" spans="2:5" s="2" customFormat="1" ht="21.75" customHeight="1">
      <c r="B5" s="2" t="s">
        <v>5</v>
      </c>
      <c r="C5" s="89"/>
      <c r="D5" s="88"/>
      <c r="E5" s="3"/>
    </row>
    <row r="6" spans="2:4" s="4" customFormat="1" ht="21.75" customHeight="1">
      <c r="B6" s="5" t="s">
        <v>6</v>
      </c>
      <c r="C6" s="87"/>
      <c r="D6" s="88"/>
    </row>
    <row r="7" spans="1:7" s="4" customFormat="1" ht="21.75" customHeight="1">
      <c r="A7" s="3" t="s">
        <v>7</v>
      </c>
      <c r="C7" s="6"/>
      <c r="D7" s="3" t="s">
        <v>8</v>
      </c>
      <c r="E7" s="87"/>
      <c r="F7" s="88"/>
      <c r="G7" s="88"/>
    </row>
    <row r="8" spans="1:7" ht="24">
      <c r="A8" s="7"/>
      <c r="C8" s="78" t="s">
        <v>66</v>
      </c>
      <c r="D8" s="80">
        <f>G100</f>
        <v>0</v>
      </c>
      <c r="E8" s="115" t="s">
        <v>67</v>
      </c>
      <c r="F8" s="115"/>
      <c r="G8" s="115"/>
    </row>
    <row r="9" spans="1:7" ht="22.5">
      <c r="A9" s="7"/>
      <c r="C9" s="3"/>
      <c r="D9" s="11"/>
      <c r="E9" s="10"/>
      <c r="F9" s="10"/>
      <c r="G9" s="10"/>
    </row>
    <row r="10" spans="1:7" ht="21">
      <c r="A10" s="12" t="s">
        <v>9</v>
      </c>
      <c r="B10" s="13"/>
      <c r="D10" s="14"/>
      <c r="F10" s="15" t="s">
        <v>10</v>
      </c>
      <c r="G10" s="16"/>
    </row>
    <row r="11" ht="21">
      <c r="A11" s="9" t="s">
        <v>64</v>
      </c>
    </row>
    <row r="12" spans="1:7" ht="17.25">
      <c r="A12" s="85" t="s">
        <v>11</v>
      </c>
      <c r="B12" s="85" t="s">
        <v>12</v>
      </c>
      <c r="C12" s="85" t="s">
        <v>13</v>
      </c>
      <c r="D12" s="85" t="s">
        <v>14</v>
      </c>
      <c r="E12" s="17" t="s">
        <v>15</v>
      </c>
      <c r="F12" s="18" t="s">
        <v>15</v>
      </c>
      <c r="G12" s="19" t="s">
        <v>16</v>
      </c>
    </row>
    <row r="13" spans="1:7" ht="17.25">
      <c r="A13" s="91"/>
      <c r="B13" s="91"/>
      <c r="C13" s="91"/>
      <c r="D13" s="91"/>
      <c r="E13" s="20" t="s">
        <v>17</v>
      </c>
      <c r="F13" s="21" t="s">
        <v>18</v>
      </c>
      <c r="G13" s="22" t="s">
        <v>19</v>
      </c>
    </row>
    <row r="14" spans="1:9" ht="17.25">
      <c r="A14" s="108"/>
      <c r="B14" s="105"/>
      <c r="C14" s="23" t="s">
        <v>20</v>
      </c>
      <c r="D14" s="23" t="s">
        <v>21</v>
      </c>
      <c r="E14" s="24"/>
      <c r="F14" s="24"/>
      <c r="G14" s="25">
        <f>0.61*F14</f>
        <v>0</v>
      </c>
      <c r="I14" s="26"/>
    </row>
    <row r="15" spans="1:7" ht="17.25">
      <c r="A15" s="106"/>
      <c r="B15" s="106"/>
      <c r="C15" s="23" t="s">
        <v>22</v>
      </c>
      <c r="D15" s="23" t="s">
        <v>23</v>
      </c>
      <c r="E15" s="25"/>
      <c r="F15" s="25"/>
      <c r="G15" s="25">
        <f>1*F14</f>
        <v>0</v>
      </c>
    </row>
    <row r="16" spans="1:7" ht="17.25">
      <c r="A16" s="106"/>
      <c r="B16" s="106"/>
      <c r="C16" s="27" t="s">
        <v>24</v>
      </c>
      <c r="D16" s="27" t="s">
        <v>25</v>
      </c>
      <c r="E16" s="28"/>
      <c r="F16" s="25"/>
      <c r="G16" s="25">
        <f>0.013*F14*E14</f>
        <v>0</v>
      </c>
    </row>
    <row r="17" spans="1:7" ht="17.25">
      <c r="A17" s="107"/>
      <c r="B17" s="107"/>
      <c r="C17" s="23" t="s">
        <v>26</v>
      </c>
      <c r="D17" s="24">
        <v>100</v>
      </c>
      <c r="E17" s="29"/>
      <c r="F17" s="25"/>
      <c r="G17" s="25"/>
    </row>
    <row r="18" spans="1:7" ht="17.25">
      <c r="A18" s="30"/>
      <c r="B18" s="31"/>
      <c r="C18" s="31"/>
      <c r="D18" s="32" t="s">
        <v>27</v>
      </c>
      <c r="E18" s="33">
        <f>SUM(E14)</f>
        <v>0</v>
      </c>
      <c r="F18" s="33">
        <f>SUM(F14)</f>
        <v>0</v>
      </c>
      <c r="G18" s="34">
        <f>+(G14+G15+G16)/(100/D17)</f>
        <v>0</v>
      </c>
    </row>
    <row r="19" spans="1:7" s="35" customFormat="1" ht="17.25">
      <c r="A19" s="108"/>
      <c r="B19" s="105"/>
      <c r="C19" s="23" t="s">
        <v>20</v>
      </c>
      <c r="D19" s="23" t="s">
        <v>21</v>
      </c>
      <c r="E19" s="24"/>
      <c r="F19" s="24"/>
      <c r="G19" s="25">
        <f>0.61*F19</f>
        <v>0</v>
      </c>
    </row>
    <row r="20" spans="1:7" s="35" customFormat="1" ht="17.25">
      <c r="A20" s="106"/>
      <c r="B20" s="106"/>
      <c r="C20" s="23" t="s">
        <v>22</v>
      </c>
      <c r="D20" s="23" t="s">
        <v>23</v>
      </c>
      <c r="E20" s="25"/>
      <c r="F20" s="25"/>
      <c r="G20" s="25">
        <f>1*F19</f>
        <v>0</v>
      </c>
    </row>
    <row r="21" spans="1:7" s="35" customFormat="1" ht="17.25">
      <c r="A21" s="106"/>
      <c r="B21" s="106"/>
      <c r="C21" s="27" t="s">
        <v>24</v>
      </c>
      <c r="D21" s="27" t="s">
        <v>25</v>
      </c>
      <c r="E21" s="28"/>
      <c r="F21" s="25"/>
      <c r="G21" s="25">
        <f>0.013*F19*E19</f>
        <v>0</v>
      </c>
    </row>
    <row r="22" spans="1:7" s="35" customFormat="1" ht="17.25">
      <c r="A22" s="107"/>
      <c r="B22" s="107"/>
      <c r="C22" s="23" t="s">
        <v>26</v>
      </c>
      <c r="D22" s="24">
        <v>100</v>
      </c>
      <c r="E22" s="29"/>
      <c r="F22" s="25"/>
      <c r="G22" s="25"/>
    </row>
    <row r="23" spans="1:7" s="35" customFormat="1" ht="17.25">
      <c r="A23" s="30"/>
      <c r="B23" s="31"/>
      <c r="C23" s="31"/>
      <c r="D23" s="32" t="s">
        <v>27</v>
      </c>
      <c r="E23" s="33">
        <f>SUM(E19)</f>
        <v>0</v>
      </c>
      <c r="F23" s="33">
        <f>SUM(F19)</f>
        <v>0</v>
      </c>
      <c r="G23" s="34">
        <f>+(G19+G20+G21)/(100/D22)</f>
        <v>0</v>
      </c>
    </row>
    <row r="24" spans="1:7" s="35" customFormat="1" ht="17.25">
      <c r="A24" s="108"/>
      <c r="B24" s="105"/>
      <c r="C24" s="23" t="s">
        <v>20</v>
      </c>
      <c r="D24" s="23" t="s">
        <v>21</v>
      </c>
      <c r="E24" s="24"/>
      <c r="F24" s="24"/>
      <c r="G24" s="25">
        <f>0.61*F24</f>
        <v>0</v>
      </c>
    </row>
    <row r="25" spans="1:7" s="35" customFormat="1" ht="17.25">
      <c r="A25" s="106"/>
      <c r="B25" s="106"/>
      <c r="C25" s="23" t="s">
        <v>22</v>
      </c>
      <c r="D25" s="23" t="s">
        <v>23</v>
      </c>
      <c r="E25" s="25"/>
      <c r="F25" s="25"/>
      <c r="G25" s="25">
        <f>1*F24</f>
        <v>0</v>
      </c>
    </row>
    <row r="26" spans="1:7" s="35" customFormat="1" ht="17.25">
      <c r="A26" s="106"/>
      <c r="B26" s="106"/>
      <c r="C26" s="27" t="s">
        <v>24</v>
      </c>
      <c r="D26" s="27" t="s">
        <v>25</v>
      </c>
      <c r="E26" s="28"/>
      <c r="F26" s="25"/>
      <c r="G26" s="25">
        <f>0.013*F24*E24</f>
        <v>0</v>
      </c>
    </row>
    <row r="27" spans="1:7" s="35" customFormat="1" ht="17.25">
      <c r="A27" s="107"/>
      <c r="B27" s="107"/>
      <c r="C27" s="23" t="s">
        <v>26</v>
      </c>
      <c r="D27" s="24">
        <v>100</v>
      </c>
      <c r="E27" s="29"/>
      <c r="F27" s="25"/>
      <c r="G27" s="25"/>
    </row>
    <row r="28" spans="1:7" s="35" customFormat="1" ht="17.25">
      <c r="A28" s="30"/>
      <c r="B28" s="31"/>
      <c r="C28" s="31"/>
      <c r="D28" s="32" t="s">
        <v>27</v>
      </c>
      <c r="E28" s="33">
        <f>SUM(E24)</f>
        <v>0</v>
      </c>
      <c r="F28" s="33">
        <f>SUM(F24)</f>
        <v>0</v>
      </c>
      <c r="G28" s="34">
        <f>+(G24+G25+G26)/(100/D27)</f>
        <v>0</v>
      </c>
    </row>
    <row r="29" spans="1:7" s="35" customFormat="1" ht="17.25">
      <c r="A29" s="108"/>
      <c r="B29" s="105"/>
      <c r="C29" s="23" t="s">
        <v>20</v>
      </c>
      <c r="D29" s="23" t="s">
        <v>21</v>
      </c>
      <c r="E29" s="24"/>
      <c r="F29" s="24"/>
      <c r="G29" s="25">
        <f>0.61*F29</f>
        <v>0</v>
      </c>
    </row>
    <row r="30" spans="1:7" s="35" customFormat="1" ht="17.25">
      <c r="A30" s="106"/>
      <c r="B30" s="106"/>
      <c r="C30" s="23" t="s">
        <v>22</v>
      </c>
      <c r="D30" s="23" t="s">
        <v>23</v>
      </c>
      <c r="E30" s="25"/>
      <c r="F30" s="25"/>
      <c r="G30" s="25">
        <f>1*F29</f>
        <v>0</v>
      </c>
    </row>
    <row r="31" spans="1:7" s="35" customFormat="1" ht="17.25">
      <c r="A31" s="106"/>
      <c r="B31" s="106"/>
      <c r="C31" s="27" t="s">
        <v>24</v>
      </c>
      <c r="D31" s="27" t="s">
        <v>25</v>
      </c>
      <c r="E31" s="28"/>
      <c r="F31" s="25"/>
      <c r="G31" s="25">
        <f>0.013*F29*E29</f>
        <v>0</v>
      </c>
    </row>
    <row r="32" spans="1:7" s="35" customFormat="1" ht="17.25">
      <c r="A32" s="107"/>
      <c r="B32" s="107"/>
      <c r="C32" s="23" t="s">
        <v>26</v>
      </c>
      <c r="D32" s="24">
        <v>100</v>
      </c>
      <c r="E32" s="29"/>
      <c r="F32" s="25"/>
      <c r="G32" s="25"/>
    </row>
    <row r="33" spans="1:7" s="35" customFormat="1" ht="17.25">
      <c r="A33" s="30"/>
      <c r="B33" s="31"/>
      <c r="C33" s="31"/>
      <c r="D33" s="32" t="s">
        <v>27</v>
      </c>
      <c r="E33" s="33">
        <f>SUM(E29)</f>
        <v>0</v>
      </c>
      <c r="F33" s="33">
        <f>SUM(F29)</f>
        <v>0</v>
      </c>
      <c r="G33" s="34">
        <f>+(G29+G30+G31)/(100/D32)</f>
        <v>0</v>
      </c>
    </row>
    <row r="34" spans="1:7" s="35" customFormat="1" ht="17.25">
      <c r="A34" s="108"/>
      <c r="B34" s="105"/>
      <c r="C34" s="23" t="s">
        <v>20</v>
      </c>
      <c r="D34" s="23" t="s">
        <v>21</v>
      </c>
      <c r="E34" s="24"/>
      <c r="F34" s="24"/>
      <c r="G34" s="25">
        <f>0.61*F34</f>
        <v>0</v>
      </c>
    </row>
    <row r="35" spans="1:7" s="35" customFormat="1" ht="17.25">
      <c r="A35" s="106"/>
      <c r="B35" s="106"/>
      <c r="C35" s="23" t="s">
        <v>22</v>
      </c>
      <c r="D35" s="23" t="s">
        <v>23</v>
      </c>
      <c r="E35" s="25"/>
      <c r="F35" s="25"/>
      <c r="G35" s="25">
        <f>1*F34</f>
        <v>0</v>
      </c>
    </row>
    <row r="36" spans="1:7" s="35" customFormat="1" ht="17.25">
      <c r="A36" s="106"/>
      <c r="B36" s="106"/>
      <c r="C36" s="27" t="s">
        <v>24</v>
      </c>
      <c r="D36" s="27" t="s">
        <v>25</v>
      </c>
      <c r="E36" s="28"/>
      <c r="F36" s="25"/>
      <c r="G36" s="25">
        <f>0.013*F34*E34</f>
        <v>0</v>
      </c>
    </row>
    <row r="37" spans="1:7" s="35" customFormat="1" ht="17.25">
      <c r="A37" s="107"/>
      <c r="B37" s="107"/>
      <c r="C37" s="23" t="s">
        <v>26</v>
      </c>
      <c r="D37" s="24">
        <v>100</v>
      </c>
      <c r="E37" s="29"/>
      <c r="F37" s="25"/>
      <c r="G37" s="25"/>
    </row>
    <row r="38" spans="1:7" s="35" customFormat="1" ht="17.25">
      <c r="A38" s="30"/>
      <c r="B38" s="31"/>
      <c r="C38" s="31"/>
      <c r="D38" s="32" t="s">
        <v>27</v>
      </c>
      <c r="E38" s="33">
        <f>SUM(E34)</f>
        <v>0</v>
      </c>
      <c r="F38" s="33">
        <f>SUM(F34)</f>
        <v>0</v>
      </c>
      <c r="G38" s="34">
        <f>+(G34+G35+G36)/(100/D37)</f>
        <v>0</v>
      </c>
    </row>
    <row r="39" spans="1:7" s="35" customFormat="1" ht="17.25">
      <c r="A39" s="108"/>
      <c r="B39" s="105"/>
      <c r="C39" s="23" t="s">
        <v>20</v>
      </c>
      <c r="D39" s="23" t="s">
        <v>21</v>
      </c>
      <c r="E39" s="24"/>
      <c r="F39" s="24"/>
      <c r="G39" s="25">
        <f>0.61*F39</f>
        <v>0</v>
      </c>
    </row>
    <row r="40" spans="1:7" s="35" customFormat="1" ht="17.25">
      <c r="A40" s="106"/>
      <c r="B40" s="106"/>
      <c r="C40" s="23" t="s">
        <v>22</v>
      </c>
      <c r="D40" s="23" t="s">
        <v>23</v>
      </c>
      <c r="E40" s="25"/>
      <c r="F40" s="25"/>
      <c r="G40" s="25">
        <f>1*F39</f>
        <v>0</v>
      </c>
    </row>
    <row r="41" spans="1:7" s="35" customFormat="1" ht="17.25">
      <c r="A41" s="106"/>
      <c r="B41" s="106"/>
      <c r="C41" s="27" t="s">
        <v>24</v>
      </c>
      <c r="D41" s="27" t="s">
        <v>25</v>
      </c>
      <c r="E41" s="28"/>
      <c r="F41" s="25"/>
      <c r="G41" s="25">
        <f>0.013*F39*E39</f>
        <v>0</v>
      </c>
    </row>
    <row r="42" spans="1:7" s="35" customFormat="1" ht="17.25">
      <c r="A42" s="107"/>
      <c r="B42" s="107"/>
      <c r="C42" s="23" t="s">
        <v>26</v>
      </c>
      <c r="D42" s="24">
        <v>100</v>
      </c>
      <c r="E42" s="29"/>
      <c r="F42" s="25"/>
      <c r="G42" s="25"/>
    </row>
    <row r="43" spans="1:7" s="35" customFormat="1" ht="17.25">
      <c r="A43" s="36"/>
      <c r="B43" s="37"/>
      <c r="C43" s="37"/>
      <c r="D43" s="32" t="s">
        <v>27</v>
      </c>
      <c r="E43" s="38">
        <f>+E39</f>
        <v>0</v>
      </c>
      <c r="F43" s="38">
        <f>+F39</f>
        <v>0</v>
      </c>
      <c r="G43" s="34">
        <f>+(G39+G40+G41)/(100/D42)</f>
        <v>0</v>
      </c>
    </row>
    <row r="44" spans="3:7" ht="21">
      <c r="C44" s="39"/>
      <c r="D44" s="40" t="s">
        <v>65</v>
      </c>
      <c r="E44" s="41">
        <f>+E18+E23+E28+E33+E38+E43</f>
        <v>0</v>
      </c>
      <c r="F44" s="41">
        <f>+F18+F23+F28+F33+F38+F43</f>
        <v>0</v>
      </c>
      <c r="G44" s="42">
        <f>+G18+G23+G28+G33+G38+G43</f>
        <v>0</v>
      </c>
    </row>
    <row r="46" ht="21">
      <c r="A46" s="9" t="s">
        <v>28</v>
      </c>
    </row>
    <row r="47" spans="1:7" ht="17.25">
      <c r="A47" s="43" t="s">
        <v>11</v>
      </c>
      <c r="B47" s="18" t="s">
        <v>12</v>
      </c>
      <c r="C47" s="17" t="s">
        <v>13</v>
      </c>
      <c r="D47" s="18" t="s">
        <v>14</v>
      </c>
      <c r="E47" s="17" t="s">
        <v>15</v>
      </c>
      <c r="F47" s="18" t="s">
        <v>15</v>
      </c>
      <c r="G47" s="19" t="s">
        <v>16</v>
      </c>
    </row>
    <row r="48" spans="1:7" ht="17.25">
      <c r="A48" s="44"/>
      <c r="B48" s="45"/>
      <c r="C48" s="46"/>
      <c r="D48" s="45"/>
      <c r="E48" s="20" t="s">
        <v>17</v>
      </c>
      <c r="F48" s="21" t="s">
        <v>29</v>
      </c>
      <c r="G48" s="22" t="s">
        <v>19</v>
      </c>
    </row>
    <row r="49" spans="1:7" ht="17.25">
      <c r="A49" s="108"/>
      <c r="B49" s="105"/>
      <c r="C49" s="90" t="s">
        <v>30</v>
      </c>
      <c r="D49" s="47" t="s">
        <v>31</v>
      </c>
      <c r="E49" s="48" t="s">
        <v>32</v>
      </c>
      <c r="F49" s="24"/>
      <c r="G49" s="25">
        <f>F49</f>
        <v>0</v>
      </c>
    </row>
    <row r="50" spans="1:7" ht="17.25">
      <c r="A50" s="106"/>
      <c r="B50" s="106"/>
      <c r="C50" s="91"/>
      <c r="D50" s="49" t="s">
        <v>33</v>
      </c>
      <c r="E50" s="24"/>
      <c r="F50" s="25"/>
      <c r="G50" s="25">
        <f>0.067*E50</f>
        <v>0</v>
      </c>
    </row>
    <row r="51" spans="1:7" ht="17.25">
      <c r="A51" s="107"/>
      <c r="B51" s="107"/>
      <c r="C51" s="23" t="s">
        <v>26</v>
      </c>
      <c r="D51" s="24">
        <v>100</v>
      </c>
      <c r="E51" s="50"/>
      <c r="F51" s="25"/>
      <c r="G51" s="25"/>
    </row>
    <row r="52" spans="1:7" ht="17.25">
      <c r="A52" s="36"/>
      <c r="B52" s="37"/>
      <c r="C52" s="37"/>
      <c r="D52" s="37"/>
      <c r="E52" s="47"/>
      <c r="F52" s="51" t="s">
        <v>27</v>
      </c>
      <c r="G52" s="52">
        <f>+(G49+G50)/(100/D51)</f>
        <v>0</v>
      </c>
    </row>
    <row r="53" spans="1:7" s="35" customFormat="1" ht="17.25">
      <c r="A53" s="108"/>
      <c r="B53" s="105"/>
      <c r="C53" s="90" t="s">
        <v>30</v>
      </c>
      <c r="D53" s="47" t="s">
        <v>31</v>
      </c>
      <c r="E53" s="48" t="s">
        <v>32</v>
      </c>
      <c r="F53" s="24"/>
      <c r="G53" s="25">
        <f>F53</f>
        <v>0</v>
      </c>
    </row>
    <row r="54" spans="1:7" s="35" customFormat="1" ht="17.25">
      <c r="A54" s="106"/>
      <c r="B54" s="106"/>
      <c r="C54" s="91"/>
      <c r="D54" s="49" t="s">
        <v>33</v>
      </c>
      <c r="E54" s="24"/>
      <c r="F54" s="25"/>
      <c r="G54" s="25">
        <f>0.067*E54</f>
        <v>0</v>
      </c>
    </row>
    <row r="55" spans="1:7" s="35" customFormat="1" ht="17.25">
      <c r="A55" s="107"/>
      <c r="B55" s="107"/>
      <c r="C55" s="23" t="s">
        <v>26</v>
      </c>
      <c r="D55" s="24">
        <v>100</v>
      </c>
      <c r="E55" s="50"/>
      <c r="F55" s="25"/>
      <c r="G55" s="25"/>
    </row>
    <row r="56" spans="1:7" s="35" customFormat="1" ht="17.25">
      <c r="A56" s="36"/>
      <c r="B56" s="37"/>
      <c r="C56" s="37"/>
      <c r="D56" s="37"/>
      <c r="E56" s="47"/>
      <c r="F56" s="51" t="s">
        <v>27</v>
      </c>
      <c r="G56" s="52">
        <f>+(G53+G54)/(100/D55)</f>
        <v>0</v>
      </c>
    </row>
    <row r="57" spans="1:7" s="35" customFormat="1" ht="17.25">
      <c r="A57" s="108"/>
      <c r="B57" s="105"/>
      <c r="C57" s="90" t="s">
        <v>30</v>
      </c>
      <c r="D57" s="47" t="s">
        <v>31</v>
      </c>
      <c r="E57" s="48" t="s">
        <v>32</v>
      </c>
      <c r="F57" s="24"/>
      <c r="G57" s="25">
        <f>F57</f>
        <v>0</v>
      </c>
    </row>
    <row r="58" spans="1:7" s="35" customFormat="1" ht="17.25">
      <c r="A58" s="106"/>
      <c r="B58" s="106"/>
      <c r="C58" s="91"/>
      <c r="D58" s="49" t="s">
        <v>33</v>
      </c>
      <c r="E58" s="24"/>
      <c r="F58" s="25"/>
      <c r="G58" s="25">
        <f>0.067*E58</f>
        <v>0</v>
      </c>
    </row>
    <row r="59" spans="1:7" s="35" customFormat="1" ht="17.25">
      <c r="A59" s="107"/>
      <c r="B59" s="107"/>
      <c r="C59" s="23" t="s">
        <v>26</v>
      </c>
      <c r="D59" s="24">
        <v>100</v>
      </c>
      <c r="E59" s="50"/>
      <c r="F59" s="25"/>
      <c r="G59" s="25"/>
    </row>
    <row r="60" spans="1:7" s="35" customFormat="1" ht="17.25">
      <c r="A60" s="36"/>
      <c r="B60" s="37"/>
      <c r="C60" s="37"/>
      <c r="D60" s="37"/>
      <c r="E60" s="47"/>
      <c r="F60" s="51" t="s">
        <v>27</v>
      </c>
      <c r="G60" s="52">
        <f>+(G57+G58)/(100/D59)</f>
        <v>0</v>
      </c>
    </row>
    <row r="61" spans="1:7" s="35" customFormat="1" ht="17.25">
      <c r="A61" s="108"/>
      <c r="B61" s="105"/>
      <c r="C61" s="90" t="s">
        <v>30</v>
      </c>
      <c r="D61" s="47" t="s">
        <v>31</v>
      </c>
      <c r="E61" s="48" t="s">
        <v>32</v>
      </c>
      <c r="F61" s="24"/>
      <c r="G61" s="25">
        <f>F61</f>
        <v>0</v>
      </c>
    </row>
    <row r="62" spans="1:7" s="35" customFormat="1" ht="17.25">
      <c r="A62" s="106"/>
      <c r="B62" s="106"/>
      <c r="C62" s="91"/>
      <c r="D62" s="49" t="s">
        <v>33</v>
      </c>
      <c r="E62" s="24"/>
      <c r="F62" s="25"/>
      <c r="G62" s="25">
        <f>0.067*E62</f>
        <v>0</v>
      </c>
    </row>
    <row r="63" spans="1:7" s="35" customFormat="1" ht="17.25">
      <c r="A63" s="107"/>
      <c r="B63" s="107"/>
      <c r="C63" s="23" t="s">
        <v>26</v>
      </c>
      <c r="D63" s="24">
        <v>100</v>
      </c>
      <c r="E63" s="50"/>
      <c r="F63" s="25"/>
      <c r="G63" s="25"/>
    </row>
    <row r="64" spans="1:7" s="35" customFormat="1" ht="17.25">
      <c r="A64" s="36"/>
      <c r="B64" s="37"/>
      <c r="C64" s="37"/>
      <c r="D64" s="37"/>
      <c r="E64" s="47"/>
      <c r="F64" s="51" t="s">
        <v>27</v>
      </c>
      <c r="G64" s="52">
        <f>+(G61+G62)/(100/D63)</f>
        <v>0</v>
      </c>
    </row>
    <row r="65" spans="1:7" s="35" customFormat="1" ht="17.25">
      <c r="A65" s="108"/>
      <c r="B65" s="105"/>
      <c r="C65" s="90" t="s">
        <v>30</v>
      </c>
      <c r="D65" s="47" t="s">
        <v>31</v>
      </c>
      <c r="E65" s="48" t="s">
        <v>32</v>
      </c>
      <c r="F65" s="24"/>
      <c r="G65" s="25">
        <f>F65</f>
        <v>0</v>
      </c>
    </row>
    <row r="66" spans="1:7" s="35" customFormat="1" ht="17.25">
      <c r="A66" s="106"/>
      <c r="B66" s="106"/>
      <c r="C66" s="91"/>
      <c r="D66" s="49" t="s">
        <v>33</v>
      </c>
      <c r="E66" s="24"/>
      <c r="F66" s="25"/>
      <c r="G66" s="25">
        <f>0.067*E66</f>
        <v>0</v>
      </c>
    </row>
    <row r="67" spans="1:7" s="35" customFormat="1" ht="17.25">
      <c r="A67" s="107"/>
      <c r="B67" s="107"/>
      <c r="C67" s="23" t="s">
        <v>26</v>
      </c>
      <c r="D67" s="24">
        <v>100</v>
      </c>
      <c r="E67" s="50"/>
      <c r="F67" s="25"/>
      <c r="G67" s="25"/>
    </row>
    <row r="68" spans="1:7" s="35" customFormat="1" ht="17.25">
      <c r="A68" s="36"/>
      <c r="B68" s="37"/>
      <c r="C68" s="37"/>
      <c r="D68" s="37"/>
      <c r="E68" s="47"/>
      <c r="F68" s="51" t="s">
        <v>27</v>
      </c>
      <c r="G68" s="52">
        <f>+(G65+G66)/(100/D67)</f>
        <v>0</v>
      </c>
    </row>
    <row r="69" spans="1:7" s="35" customFormat="1" ht="17.25">
      <c r="A69" s="108"/>
      <c r="B69" s="105"/>
      <c r="C69" s="90" t="s">
        <v>30</v>
      </c>
      <c r="D69" s="47" t="s">
        <v>31</v>
      </c>
      <c r="E69" s="48" t="s">
        <v>32</v>
      </c>
      <c r="F69" s="24"/>
      <c r="G69" s="25">
        <f>F69</f>
        <v>0</v>
      </c>
    </row>
    <row r="70" spans="1:7" s="35" customFormat="1" ht="17.25">
      <c r="A70" s="106"/>
      <c r="B70" s="106"/>
      <c r="C70" s="91"/>
      <c r="D70" s="49" t="s">
        <v>33</v>
      </c>
      <c r="E70" s="24"/>
      <c r="F70" s="25"/>
      <c r="G70" s="25">
        <f>0.067*E70</f>
        <v>0</v>
      </c>
    </row>
    <row r="71" spans="1:7" s="35" customFormat="1" ht="17.25">
      <c r="A71" s="107"/>
      <c r="B71" s="107"/>
      <c r="C71" s="23" t="s">
        <v>26</v>
      </c>
      <c r="D71" s="24">
        <v>100</v>
      </c>
      <c r="E71" s="50"/>
      <c r="F71" s="25"/>
      <c r="G71" s="25"/>
    </row>
    <row r="72" spans="1:7" s="35" customFormat="1" ht="17.25">
      <c r="A72" s="36"/>
      <c r="B72" s="37"/>
      <c r="C72" s="37"/>
      <c r="D72" s="37"/>
      <c r="E72" s="47"/>
      <c r="F72" s="51" t="s">
        <v>27</v>
      </c>
      <c r="G72" s="52">
        <f>+(G69+G70)/(100/D71)</f>
        <v>0</v>
      </c>
    </row>
    <row r="73" spans="5:7" s="35" customFormat="1" ht="21">
      <c r="E73" s="53" t="s">
        <v>34</v>
      </c>
      <c r="F73" s="54"/>
      <c r="G73" s="55">
        <f>+G52+G56+G60+G64+G68+G72</f>
        <v>0</v>
      </c>
    </row>
    <row r="74" spans="6:7" s="35" customFormat="1" ht="17.25">
      <c r="F74" s="56"/>
      <c r="G74" s="57"/>
    </row>
    <row r="75" spans="1:7" s="35" customFormat="1" ht="21">
      <c r="A75" s="9" t="s">
        <v>35</v>
      </c>
      <c r="F75" s="56"/>
      <c r="G75" s="57"/>
    </row>
    <row r="76" spans="1:7" ht="17.25">
      <c r="A76" s="95" t="s">
        <v>36</v>
      </c>
      <c r="B76" s="110"/>
      <c r="C76" s="111"/>
      <c r="D76" s="85" t="s">
        <v>14</v>
      </c>
      <c r="E76" s="58" t="s">
        <v>15</v>
      </c>
      <c r="F76" s="59" t="s">
        <v>15</v>
      </c>
      <c r="G76" s="18" t="s">
        <v>16</v>
      </c>
    </row>
    <row r="77" spans="1:7" ht="17.25">
      <c r="A77" s="112"/>
      <c r="B77" s="113"/>
      <c r="C77" s="114"/>
      <c r="D77" s="86"/>
      <c r="E77" s="60" t="s">
        <v>29</v>
      </c>
      <c r="F77" s="61" t="s">
        <v>17</v>
      </c>
      <c r="G77" s="21" t="s">
        <v>19</v>
      </c>
    </row>
    <row r="78" spans="1:7" ht="17.25">
      <c r="A78" s="99"/>
      <c r="B78" s="100"/>
      <c r="C78" s="23" t="s">
        <v>37</v>
      </c>
      <c r="D78" s="63" t="s">
        <v>38</v>
      </c>
      <c r="E78" s="64"/>
      <c r="F78" s="65"/>
      <c r="G78" s="66">
        <f>+E78/15</f>
        <v>0</v>
      </c>
    </row>
    <row r="79" spans="1:7" ht="17.25">
      <c r="A79" s="99"/>
      <c r="B79" s="100"/>
      <c r="C79" s="23" t="s">
        <v>39</v>
      </c>
      <c r="D79" s="67" t="s">
        <v>40</v>
      </c>
      <c r="E79" s="68"/>
      <c r="F79" s="24"/>
      <c r="G79" s="69">
        <f>+F79/15</f>
        <v>0</v>
      </c>
    </row>
    <row r="80" spans="1:7" ht="17.25">
      <c r="A80" s="99"/>
      <c r="B80" s="100"/>
      <c r="C80" s="23" t="s">
        <v>41</v>
      </c>
      <c r="D80" s="63" t="s">
        <v>42</v>
      </c>
      <c r="E80" s="62"/>
      <c r="F80" s="70"/>
      <c r="G80" s="69">
        <f>+E80/15</f>
        <v>0</v>
      </c>
    </row>
    <row r="81" spans="5:7" ht="21">
      <c r="E81" s="53" t="s">
        <v>43</v>
      </c>
      <c r="F81" s="71"/>
      <c r="G81" s="72">
        <f>SUM(G78:G80)</f>
        <v>0</v>
      </c>
    </row>
    <row r="82" spans="1:7" ht="21">
      <c r="A82" s="9" t="s">
        <v>44</v>
      </c>
      <c r="G82" s="73"/>
    </row>
    <row r="83" spans="1:7" ht="17.25">
      <c r="A83" s="95" t="s">
        <v>36</v>
      </c>
      <c r="B83" s="96"/>
      <c r="C83" s="92" t="s">
        <v>14</v>
      </c>
      <c r="D83" s="93"/>
      <c r="E83" s="18" t="s">
        <v>15</v>
      </c>
      <c r="F83" s="18" t="s">
        <v>15</v>
      </c>
      <c r="G83" s="18" t="s">
        <v>16</v>
      </c>
    </row>
    <row r="84" spans="1:7" ht="17.25">
      <c r="A84" s="97"/>
      <c r="B84" s="98"/>
      <c r="C84" s="94"/>
      <c r="D84" s="93"/>
      <c r="E84" s="21" t="s">
        <v>45</v>
      </c>
      <c r="F84" s="21" t="s">
        <v>46</v>
      </c>
      <c r="G84" s="21" t="s">
        <v>19</v>
      </c>
    </row>
    <row r="85" spans="1:7" ht="17.25">
      <c r="A85" s="102" t="s">
        <v>47</v>
      </c>
      <c r="B85" s="103"/>
      <c r="C85" s="101" t="s">
        <v>48</v>
      </c>
      <c r="D85" s="101"/>
      <c r="E85" s="74"/>
      <c r="F85" s="75"/>
      <c r="G85" s="25">
        <f>0.5*E85</f>
        <v>0</v>
      </c>
    </row>
    <row r="86" spans="1:7" ht="17.25">
      <c r="A86" s="102" t="s">
        <v>49</v>
      </c>
      <c r="B86" s="103"/>
      <c r="C86" s="101" t="s">
        <v>50</v>
      </c>
      <c r="D86" s="101"/>
      <c r="E86" s="75"/>
      <c r="F86" s="24"/>
      <c r="G86" s="25">
        <f>1.5*F86</f>
        <v>0</v>
      </c>
    </row>
    <row r="87" spans="5:7" ht="21">
      <c r="E87" s="53" t="s">
        <v>51</v>
      </c>
      <c r="F87" s="71"/>
      <c r="G87" s="72">
        <f>SUM(G85:G86)</f>
        <v>0</v>
      </c>
    </row>
    <row r="91" ht="21">
      <c r="A91" s="9" t="s">
        <v>52</v>
      </c>
    </row>
    <row r="92" spans="1:7" ht="17.25">
      <c r="A92" s="95" t="s">
        <v>36</v>
      </c>
      <c r="B92" s="96"/>
      <c r="C92" s="92" t="s">
        <v>14</v>
      </c>
      <c r="D92" s="92" t="s">
        <v>53</v>
      </c>
      <c r="E92" s="18" t="s">
        <v>15</v>
      </c>
      <c r="F92" s="18" t="s">
        <v>15</v>
      </c>
      <c r="G92" s="18" t="s">
        <v>16</v>
      </c>
    </row>
    <row r="93" spans="1:7" ht="17.25">
      <c r="A93" s="97"/>
      <c r="B93" s="98"/>
      <c r="C93" s="92"/>
      <c r="D93" s="92"/>
      <c r="E93" s="21" t="s">
        <v>18</v>
      </c>
      <c r="F93" s="21" t="s">
        <v>46</v>
      </c>
      <c r="G93" s="21" t="s">
        <v>19</v>
      </c>
    </row>
    <row r="94" spans="1:7" ht="17.25">
      <c r="A94" s="102" t="s">
        <v>54</v>
      </c>
      <c r="B94" s="103"/>
      <c r="C94" s="79" t="s">
        <v>55</v>
      </c>
      <c r="D94" s="24"/>
      <c r="E94" s="24"/>
      <c r="F94" s="25"/>
      <c r="G94" s="25">
        <f>(2*D94)*E94</f>
        <v>0</v>
      </c>
    </row>
    <row r="95" spans="1:7" ht="17.25">
      <c r="A95" s="102" t="s">
        <v>56</v>
      </c>
      <c r="B95" s="104"/>
      <c r="C95" s="79" t="s">
        <v>57</v>
      </c>
      <c r="D95" s="24"/>
      <c r="E95" s="24"/>
      <c r="F95" s="25"/>
      <c r="G95" s="25">
        <f>(1*D95)*E95</f>
        <v>0</v>
      </c>
    </row>
    <row r="96" spans="1:7" ht="17.25">
      <c r="A96" s="102" t="s">
        <v>58</v>
      </c>
      <c r="B96" s="104"/>
      <c r="C96" s="79" t="s">
        <v>59</v>
      </c>
      <c r="D96" s="24"/>
      <c r="E96" s="25"/>
      <c r="F96" s="25"/>
      <c r="G96" s="76">
        <f>+D96/15</f>
        <v>0</v>
      </c>
    </row>
    <row r="97" spans="1:7" ht="17.25">
      <c r="A97" s="102" t="s">
        <v>60</v>
      </c>
      <c r="B97" s="104"/>
      <c r="C97" s="79" t="s">
        <v>61</v>
      </c>
      <c r="D97" s="25"/>
      <c r="E97" s="25"/>
      <c r="F97" s="24"/>
      <c r="G97" s="25">
        <f>1.5*F97</f>
        <v>0</v>
      </c>
    </row>
    <row r="98" spans="5:7" ht="21">
      <c r="E98" s="53" t="s">
        <v>62</v>
      </c>
      <c r="F98" s="71"/>
      <c r="G98" s="72">
        <f>SUM(G94:G97)</f>
        <v>0</v>
      </c>
    </row>
    <row r="100" spans="4:7" ht="27.75">
      <c r="D100" s="81" t="s">
        <v>63</v>
      </c>
      <c r="E100" s="82"/>
      <c r="F100" s="82"/>
      <c r="G100" s="83">
        <f>+G98+G87+G81+G73+G44</f>
        <v>0</v>
      </c>
    </row>
  </sheetData>
  <sheetProtection password="CC3D" sheet="1" objects="1" scenarios="1" selectLockedCells="1"/>
  <mergeCells count="59">
    <mergeCell ref="D76:D77"/>
    <mergeCell ref="A76:C77"/>
    <mergeCell ref="A78:B78"/>
    <mergeCell ref="E8:G8"/>
    <mergeCell ref="A19:A22"/>
    <mergeCell ref="B19:B22"/>
    <mergeCell ref="A24:A27"/>
    <mergeCell ref="B24:B27"/>
    <mergeCell ref="A29:A32"/>
    <mergeCell ref="B29:B32"/>
    <mergeCell ref="A4:G4"/>
    <mergeCell ref="A1:G1"/>
    <mergeCell ref="A2:G2"/>
    <mergeCell ref="B14:B17"/>
    <mergeCell ref="A14:A17"/>
    <mergeCell ref="A12:A13"/>
    <mergeCell ref="B12:B13"/>
    <mergeCell ref="C12:C13"/>
    <mergeCell ref="D12:D13"/>
    <mergeCell ref="E7:G7"/>
    <mergeCell ref="A34:A37"/>
    <mergeCell ref="B34:B37"/>
    <mergeCell ref="A39:A42"/>
    <mergeCell ref="B39:B42"/>
    <mergeCell ref="A49:A51"/>
    <mergeCell ref="A53:A55"/>
    <mergeCell ref="B49:B51"/>
    <mergeCell ref="B53:B55"/>
    <mergeCell ref="B65:B67"/>
    <mergeCell ref="B69:B71"/>
    <mergeCell ref="A57:A59"/>
    <mergeCell ref="A61:A63"/>
    <mergeCell ref="A65:A67"/>
    <mergeCell ref="A69:A71"/>
    <mergeCell ref="B57:B59"/>
    <mergeCell ref="B61:B63"/>
    <mergeCell ref="A94:B94"/>
    <mergeCell ref="A95:B95"/>
    <mergeCell ref="A96:B96"/>
    <mergeCell ref="A97:B97"/>
    <mergeCell ref="D92:D93"/>
    <mergeCell ref="C85:D85"/>
    <mergeCell ref="C86:D86"/>
    <mergeCell ref="A85:B85"/>
    <mergeCell ref="A86:B86"/>
    <mergeCell ref="A92:B93"/>
    <mergeCell ref="C92:C93"/>
    <mergeCell ref="C83:D84"/>
    <mergeCell ref="A83:B84"/>
    <mergeCell ref="A79:B79"/>
    <mergeCell ref="A80:B80"/>
    <mergeCell ref="C6:D6"/>
    <mergeCell ref="C5:D5"/>
    <mergeCell ref="C65:C66"/>
    <mergeCell ref="C69:C70"/>
    <mergeCell ref="C49:C50"/>
    <mergeCell ref="C53:C54"/>
    <mergeCell ref="C57:C58"/>
    <mergeCell ref="C61:C62"/>
  </mergeCells>
  <printOptions/>
  <pageMargins left="0.34" right="0.3" top="0.25" bottom="0.21" header="0.25" footer="0.2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Vittaya</dc:creator>
  <cp:keywords/>
  <dc:description/>
  <cp:lastModifiedBy>Vittaya</cp:lastModifiedBy>
  <dcterms:created xsi:type="dcterms:W3CDTF">2012-08-17T07:35:53Z</dcterms:created>
  <dcterms:modified xsi:type="dcterms:W3CDTF">2013-09-02T10:37:52Z</dcterms:modified>
  <cp:category/>
  <cp:version/>
  <cp:contentType/>
  <cp:contentStatus/>
</cp:coreProperties>
</file>